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2.xml" ContentType="application/vnd.openxmlformats-officedocument.drawing+xml"/>
  <Override PartName="/xl/comments2.xml" ContentType="application/vnd.openxmlformats-officedocument.spreadsheetml.comments+xml"/>
  <Override PartName="/xl/charts/chart2.xml" ContentType="application/vnd.openxmlformats-officedocument.drawingml.chart+xml"/>
  <Override PartName="/xl/drawings/drawing3.xml" ContentType="application/vnd.openxmlformats-officedocument.drawing+xml"/>
  <Override PartName="/xl/comments3.xml" ContentType="application/vnd.openxmlformats-officedocument.spreadsheetml.comments+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Documents\Temp\converted\"/>
    </mc:Choice>
  </mc:AlternateContent>
  <bookViews>
    <workbookView xWindow="165" yWindow="90" windowWidth="21720" windowHeight="13620"/>
  </bookViews>
  <sheets>
    <sheet name="Task Expense Statement" sheetId="1" r:id="rId1"/>
    <sheet name="Resource Expense Statement" sheetId="2" r:id="rId2"/>
    <sheet name="Cash Flow Summary" sheetId="3" r:id="rId3"/>
  </sheets>
  <calcPr calcId="152511" concurrentCalc="0"/>
</workbook>
</file>

<file path=xl/calcChain.xml><?xml version="1.0" encoding="utf-8"?>
<calcChain xmlns="http://schemas.openxmlformats.org/spreadsheetml/2006/main">
  <c r="B8" i="3" l="1"/>
  <c r="C8" i="3"/>
  <c r="D8" i="3"/>
  <c r="E8" i="3"/>
  <c r="F8" i="3"/>
  <c r="G8" i="3"/>
  <c r="H8" i="3"/>
  <c r="I8" i="3"/>
  <c r="B9" i="3"/>
  <c r="C9" i="3"/>
  <c r="D9" i="3"/>
  <c r="E9" i="3"/>
  <c r="F9" i="3"/>
  <c r="G9" i="3"/>
  <c r="H9" i="3"/>
  <c r="I9" i="3"/>
  <c r="B12" i="1"/>
  <c r="B18" i="3"/>
  <c r="B19" i="3"/>
  <c r="C18" i="3"/>
  <c r="C19" i="3"/>
  <c r="D18" i="3"/>
  <c r="D19" i="3"/>
  <c r="E18" i="3"/>
  <c r="E19" i="3"/>
  <c r="F18" i="3"/>
  <c r="F19" i="3"/>
  <c r="G18" i="3"/>
  <c r="G19" i="3"/>
  <c r="H18" i="3"/>
  <c r="H19" i="3"/>
  <c r="I18" i="3"/>
  <c r="I19" i="3"/>
  <c r="J18" i="3"/>
  <c r="J19" i="3"/>
  <c r="K18" i="3"/>
  <c r="K19" i="3"/>
  <c r="L18" i="3"/>
  <c r="L19" i="3"/>
  <c r="M18" i="3"/>
  <c r="M19" i="3"/>
  <c r="N18" i="3"/>
  <c r="N19" i="3"/>
  <c r="O18" i="3"/>
  <c r="O19" i="3"/>
  <c r="P18" i="3"/>
  <c r="P19" i="3"/>
  <c r="Q18" i="3"/>
  <c r="Q19" i="3"/>
  <c r="R18" i="3"/>
  <c r="R19" i="3"/>
  <c r="S18" i="3"/>
  <c r="S19" i="3"/>
  <c r="T18" i="3"/>
  <c r="T19" i="3"/>
  <c r="U18" i="3"/>
  <c r="U19" i="3"/>
  <c r="V18" i="3"/>
  <c r="V19" i="3"/>
  <c r="W18" i="3"/>
  <c r="W19" i="3"/>
  <c r="X18" i="3"/>
  <c r="X19" i="3"/>
  <c r="Y18" i="3"/>
  <c r="Y19" i="3"/>
  <c r="Z18" i="3"/>
  <c r="Z19" i="3"/>
  <c r="AA18" i="3"/>
  <c r="AA19" i="3"/>
  <c r="AB18" i="3"/>
  <c r="AB19" i="3"/>
  <c r="AC18" i="3"/>
  <c r="AC19" i="3"/>
  <c r="AD18" i="3"/>
  <c r="AD19" i="3"/>
  <c r="AE18" i="3"/>
  <c r="AE19" i="3"/>
  <c r="AF18" i="3"/>
  <c r="AF19" i="3"/>
  <c r="AG18" i="3"/>
  <c r="AG19" i="3"/>
  <c r="AH18" i="3"/>
  <c r="AH19" i="3"/>
  <c r="AI18" i="3"/>
  <c r="AI19" i="3"/>
  <c r="B9" i="2"/>
  <c r="B10" i="2"/>
  <c r="B13" i="1"/>
</calcChain>
</file>

<file path=xl/comments1.xml><?xml version="1.0" encoding="utf-8"?>
<comments xmlns="http://schemas.openxmlformats.org/spreadsheetml/2006/main">
  <authors>
    <author>AMC</author>
  </authors>
  <commentList>
    <comment ref="B12" authorId="0" shapeId="0">
      <text>
        <r>
          <rPr>
            <b/>
            <sz val="9"/>
            <color indexed="81"/>
            <rFont val="Arial"/>
            <family val="2"/>
          </rPr>
          <t>AMC:</t>
        </r>
        <r>
          <rPr>
            <sz val="9"/>
            <color indexed="81"/>
            <rFont val="Arial"/>
            <family val="2"/>
          </rPr>
          <t xml:space="preserve">
This sub-total should be exactly the same as the project toal in the .mpp file.</t>
        </r>
      </text>
    </comment>
    <comment ref="B13" authorId="0" shapeId="0">
      <text>
        <r>
          <rPr>
            <b/>
            <sz val="9"/>
            <color indexed="81"/>
            <rFont val="Arial"/>
            <family val="2"/>
          </rPr>
          <t>AMC:</t>
        </r>
        <r>
          <rPr>
            <sz val="9"/>
            <color indexed="81"/>
            <rFont val="Arial"/>
            <family val="2"/>
          </rPr>
          <t xml:space="preserve">
The contingency has been adjusted to make the Total a round number.  This is the only value that can be adjusted from the raw data to have the numbers sum correcty.</t>
        </r>
      </text>
    </comment>
  </commentList>
</comments>
</file>

<file path=xl/comments2.xml><?xml version="1.0" encoding="utf-8"?>
<comments xmlns="http://schemas.openxmlformats.org/spreadsheetml/2006/main">
  <authors>
    <author>AMC</author>
  </authors>
  <commentList>
    <comment ref="B9" authorId="0" shapeId="0">
      <text>
        <r>
          <rPr>
            <b/>
            <sz val="9"/>
            <color indexed="81"/>
            <rFont val="Arial"/>
            <family val="2"/>
          </rPr>
          <t>AMC:</t>
        </r>
        <r>
          <rPr>
            <sz val="9"/>
            <color indexed="81"/>
            <rFont val="Arial"/>
            <family val="2"/>
          </rPr>
          <t xml:space="preserve">
This sub-total should be exactly the same as the sub-total in the Task Expense summary and the .mpp file.</t>
        </r>
      </text>
    </comment>
    <comment ref="B11" authorId="0" shapeId="0">
      <text>
        <r>
          <rPr>
            <b/>
            <sz val="9"/>
            <color indexed="81"/>
            <rFont val="Arial"/>
            <family val="2"/>
          </rPr>
          <t>AMC:</t>
        </r>
        <r>
          <rPr>
            <sz val="9"/>
            <color indexed="81"/>
            <rFont val="Arial"/>
            <family val="2"/>
          </rPr>
          <t xml:space="preserve">
When this is auto-summed, it should be the same total as the Task Expense Summary.</t>
        </r>
      </text>
    </comment>
  </commentList>
</comments>
</file>

<file path=xl/comments3.xml><?xml version="1.0" encoding="utf-8"?>
<comments xmlns="http://schemas.openxmlformats.org/spreadsheetml/2006/main">
  <authors>
    <author>AMC</author>
  </authors>
  <commentList>
    <comment ref="A2" authorId="0" shapeId="0">
      <text>
        <r>
          <rPr>
            <b/>
            <sz val="9"/>
            <color indexed="81"/>
            <rFont val="Arial"/>
            <family val="2"/>
          </rPr>
          <t>AMC:</t>
        </r>
        <r>
          <rPr>
            <sz val="9"/>
            <color indexed="81"/>
            <rFont val="Arial"/>
            <family val="2"/>
          </rPr>
          <t xml:space="preserve">
A monthly or quarterly table is an appropriate timescale to keep the table readable in the summary plan.</t>
        </r>
      </text>
    </comment>
    <comment ref="I9" authorId="0" shapeId="0">
      <text>
        <r>
          <rPr>
            <b/>
            <sz val="9"/>
            <color indexed="81"/>
            <rFont val="Arial"/>
            <family val="2"/>
          </rPr>
          <t>AMC:</t>
        </r>
        <r>
          <rPr>
            <sz val="9"/>
            <color indexed="81"/>
            <rFont val="Arial"/>
            <family val="2"/>
          </rPr>
          <t xml:space="preserve">
This should be the same as the sub-total in the Resource and Task Expense Summaries and the .mpp file.</t>
        </r>
      </text>
    </comment>
    <comment ref="A12" authorId="0" shapeId="0">
      <text>
        <r>
          <rPr>
            <b/>
            <sz val="9"/>
            <color indexed="81"/>
            <rFont val="Arial"/>
            <family val="2"/>
          </rPr>
          <t>AMC:</t>
        </r>
        <r>
          <rPr>
            <sz val="9"/>
            <color indexed="81"/>
            <rFont val="Arial"/>
            <family val="2"/>
          </rPr>
          <t xml:space="preserve">
A smaller timescale, like weekly, should be used for the chart so that there are more data points per reporting period.</t>
        </r>
      </text>
    </comment>
  </commentList>
</comments>
</file>

<file path=xl/sharedStrings.xml><?xml version="1.0" encoding="utf-8"?>
<sst xmlns="http://schemas.openxmlformats.org/spreadsheetml/2006/main" count="55" uniqueCount="36">
  <si>
    <t>Tasks</t>
  </si>
  <si>
    <t>Costs</t>
  </si>
  <si>
    <t>Summary Tasks</t>
  </si>
  <si>
    <t>Project Management</t>
  </si>
  <si>
    <t>Design</t>
  </si>
  <si>
    <t>Construction</t>
  </si>
  <si>
    <t>Borlaug Building</t>
  </si>
  <si>
    <t>Marquez Library</t>
  </si>
  <si>
    <t>Salam Center</t>
  </si>
  <si>
    <t>Sen Building</t>
  </si>
  <si>
    <t>Commissioning</t>
  </si>
  <si>
    <t>Sub-total</t>
  </si>
  <si>
    <t>Contingency</t>
  </si>
  <si>
    <t>Total</t>
  </si>
  <si>
    <t>Resource Group</t>
  </si>
  <si>
    <t>Administration</t>
  </si>
  <si>
    <t>Equipment</t>
  </si>
  <si>
    <t>Furniture</t>
  </si>
  <si>
    <t>General Contractor</t>
  </si>
  <si>
    <t>Jan</t>
  </si>
  <si>
    <t>Feb</t>
  </si>
  <si>
    <t>Mar</t>
  </si>
  <si>
    <t>Apr</t>
  </si>
  <si>
    <t>May</t>
  </si>
  <si>
    <t>Jun</t>
  </si>
  <si>
    <t>Jul</t>
  </si>
  <si>
    <t>Aug</t>
  </si>
  <si>
    <t>Cumulative total</t>
  </si>
  <si>
    <t>Total with contingency</t>
  </si>
  <si>
    <t>Monthly</t>
  </si>
  <si>
    <t>Weekly</t>
  </si>
  <si>
    <t>Task Expense Summary</t>
  </si>
  <si>
    <t>Resource Expense Summary</t>
  </si>
  <si>
    <t>Cash Flow Summary</t>
  </si>
  <si>
    <t>A bar chart shows the expenses relative to each other.  Do not include the sub-total or total in this chart.</t>
  </si>
  <si>
    <t>A cumulative cost curve chart shows the expenses over time.  This was made from the weekly timescale data, but the bottom axis was reformatted to only display the months.  This keeps the information consistent, but gives more data points for a more accurate line.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</si>
</sst>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_);\(&quot;$&quot;#,##0\)"/>
    <numFmt numFmtId="165" formatCode="&quot;$&quot;#,##0_);[Red]\(&quot;$&quot;#,##0\)"/>
  </numFmts>
  <fonts count="8" x14ac:knownFonts="1">
    <font>
      <sz val="10"/>
      <name val="Arial"/>
      <family val="2"/>
    </font>
    <font>
      <b/>
      <sz val="14"/>
      <name val="Arial"/>
      <family val="2"/>
    </font>
    <font>
      <b/>
      <sz val="10"/>
      <name val="Arial"/>
      <family val="2"/>
    </font>
    <font>
      <sz val="8"/>
      <name val="Arial"/>
      <family val="2"/>
    </font>
    <font>
      <b/>
      <sz val="12"/>
      <name val="Arial"/>
    </font>
    <font>
      <sz val="9"/>
      <color indexed="81"/>
      <name val="Arial"/>
      <family val="2"/>
    </font>
    <font>
      <b/>
      <sz val="9"/>
      <color indexed="81"/>
      <name val="Arial"/>
      <family val="2"/>
    </font>
    <font>
      <sz val="10"/>
      <color rgb="FF0000FF"/>
      <name val="Arial"/>
    </font>
  </fonts>
  <fills count="3">
    <fill>
      <patternFill patternType="none"/>
    </fill>
    <fill>
      <patternFill patternType="gray125"/>
    </fill>
    <fill>
      <patternFill patternType="solid">
        <fgColor rgb="FFFFFF00"/>
        <bgColor indexed="64"/>
      </patternFill>
    </fill>
  </fills>
  <borders count="3">
    <border>
      <left/>
      <right/>
      <top/>
      <bottom/>
      <diagonal/>
    </border>
    <border>
      <left/>
      <right/>
      <top/>
      <bottom style="thin">
        <color indexed="64"/>
      </bottom>
      <diagonal/>
    </border>
    <border>
      <left/>
      <right/>
      <top style="thin">
        <color indexed="64"/>
      </top>
      <bottom style="double">
        <color indexed="64"/>
      </bottom>
      <diagonal/>
    </border>
  </borders>
  <cellStyleXfs count="1">
    <xf numFmtId="0" fontId="0" fillId="0" borderId="0"/>
  </cellStyleXfs>
  <cellXfs count="25">
    <xf numFmtId="0" fontId="0" fillId="0" borderId="0" xfId="0"/>
    <xf numFmtId="0" fontId="1" fillId="0" borderId="0" xfId="0" applyFont="1"/>
    <xf numFmtId="0" fontId="2" fillId="0" borderId="0" xfId="0" applyFont="1"/>
    <xf numFmtId="164" fontId="0" fillId="0" borderId="0" xfId="0" applyNumberFormat="1"/>
    <xf numFmtId="0" fontId="0" fillId="0" borderId="0" xfId="0" applyAlignment="1">
      <alignment horizontal="left" indent="1"/>
    </xf>
    <xf numFmtId="0" fontId="0" fillId="0" borderId="0" xfId="0" applyAlignment="1">
      <alignment horizontal="left"/>
    </xf>
    <xf numFmtId="0" fontId="2" fillId="0" borderId="0" xfId="0" applyFont="1" applyAlignment="1">
      <alignment horizontal="left"/>
    </xf>
    <xf numFmtId="0" fontId="0" fillId="0" borderId="1" xfId="0" applyBorder="1"/>
    <xf numFmtId="164" fontId="0" fillId="0" borderId="1" xfId="0" applyNumberFormat="1" applyBorder="1"/>
    <xf numFmtId="0" fontId="2" fillId="0" borderId="2" xfId="0" applyFont="1" applyBorder="1" applyAlignment="1">
      <alignment horizontal="left"/>
    </xf>
    <xf numFmtId="164" fontId="2" fillId="0" borderId="2" xfId="0" applyNumberFormat="1" applyFont="1" applyBorder="1"/>
    <xf numFmtId="0" fontId="2" fillId="0" borderId="2" xfId="0" applyFont="1" applyBorder="1"/>
    <xf numFmtId="165" fontId="0" fillId="0" borderId="0" xfId="0" applyNumberFormat="1"/>
    <xf numFmtId="0" fontId="2" fillId="0" borderId="0" xfId="0" applyFont="1" applyAlignment="1">
      <alignment horizontal="center"/>
    </xf>
    <xf numFmtId="165" fontId="2" fillId="0" borderId="0" xfId="0" applyNumberFormat="1" applyFont="1"/>
    <xf numFmtId="165" fontId="0" fillId="0" borderId="1" xfId="0" applyNumberFormat="1" applyBorder="1"/>
    <xf numFmtId="165" fontId="2" fillId="0" borderId="2" xfId="0" applyNumberFormat="1" applyFont="1" applyBorder="1"/>
    <xf numFmtId="16" fontId="2" fillId="0" borderId="0" xfId="0" applyNumberFormat="1" applyFont="1" applyAlignment="1">
      <alignment horizontal="center"/>
    </xf>
    <xf numFmtId="164" fontId="0" fillId="2" borderId="0" xfId="0" applyNumberFormat="1" applyFill="1"/>
    <xf numFmtId="164" fontId="2" fillId="2" borderId="0" xfId="0" applyNumberFormat="1" applyFont="1" applyFill="1"/>
    <xf numFmtId="164" fontId="2" fillId="2" borderId="2" xfId="0" applyNumberFormat="1" applyFont="1" applyFill="1" applyBorder="1"/>
    <xf numFmtId="165" fontId="0" fillId="2" borderId="0" xfId="0" applyNumberFormat="1" applyFill="1"/>
    <xf numFmtId="0" fontId="4" fillId="2" borderId="0" xfId="0" applyFont="1" applyFill="1"/>
    <xf numFmtId="0" fontId="4" fillId="2" borderId="0" xfId="0" applyFont="1" applyFill="1" applyBorder="1"/>
    <xf numFmtId="0" fontId="7" fillId="0" borderId="0" xfId="0" applyFont="1" applyAlignment="1">
      <alignment horizontal="left" vertical="top" wrapText="1"/>
    </xf>
  </cellXfs>
  <cellStyles count="1">
    <cellStyle name="Normal" xfId="0" builtinId="0"/>
  </cellStyles>
  <dxfs count="0"/>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400"/>
            </a:pPr>
            <a:r>
              <a:rPr lang="en-US" sz="1400" b="0">
                <a:latin typeface="Arial Narrow"/>
                <a:cs typeface="Arial Narrow"/>
              </a:rPr>
              <a:t>Task Expense</a:t>
            </a:r>
            <a:r>
              <a:rPr lang="en-US" sz="1400" b="0" baseline="0">
                <a:latin typeface="Arial Narrow"/>
                <a:cs typeface="Arial Narrow"/>
              </a:rPr>
              <a:t>s</a:t>
            </a:r>
            <a:endParaRPr lang="en-US" sz="1400" b="0">
              <a:latin typeface="Arial Narrow"/>
              <a:cs typeface="Arial Narrow"/>
            </a:endParaRPr>
          </a:p>
        </c:rich>
      </c:tx>
      <c:layout/>
      <c:overlay val="0"/>
      <c:spPr>
        <a:noFill/>
        <a:ln w="25400">
          <a:noFill/>
        </a:ln>
      </c:spPr>
    </c:title>
    <c:autoTitleDeleted val="0"/>
    <c:plotArea>
      <c:layout>
        <c:manualLayout>
          <c:layoutTarget val="inner"/>
          <c:xMode val="edge"/>
          <c:yMode val="edge"/>
          <c:x val="0.28346447610866882"/>
          <c:y val="0.12676072683508666"/>
          <c:w val="0.62992105801926401"/>
          <c:h val="0.77817001751539316"/>
        </c:manualLayout>
      </c:layout>
      <c:barChart>
        <c:barDir val="bar"/>
        <c:grouping val="clustered"/>
        <c:varyColors val="0"/>
        <c:ser>
          <c:idx val="0"/>
          <c:order val="0"/>
          <c:spPr>
            <a:solidFill>
              <a:schemeClr val="tx1"/>
            </a:solidFill>
            <a:ln w="25400">
              <a:noFill/>
            </a:ln>
            <a:effectLst/>
          </c:spPr>
          <c:invertIfNegative val="0"/>
          <c:dPt>
            <c:idx val="7"/>
            <c:invertIfNegative val="0"/>
            <c:bubble3D val="0"/>
            <c:spPr>
              <a:solidFill>
                <a:schemeClr val="bg1">
                  <a:lumMod val="50000"/>
                </a:schemeClr>
              </a:solidFill>
              <a:ln w="25400">
                <a:noFill/>
              </a:ln>
              <a:effectLst/>
            </c:spPr>
          </c:dPt>
          <c:dLbls>
            <c:spPr>
              <a:noFill/>
              <a:ln w="25400">
                <a:noFill/>
              </a:ln>
            </c:spPr>
            <c:txPr>
              <a:bodyPr/>
              <a:lstStyle/>
              <a:p>
                <a:pPr>
                  <a:defRPr sz="1200">
                    <a:latin typeface="Arial"/>
                    <a:cs typeface="Arial"/>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('Task Expense Statement'!$A$4:$A$5,'Task Expense Statement'!$A$7:$A$11,'Task Expense Statement'!$A$13)</c:f>
              <c:strCache>
                <c:ptCount val="8"/>
                <c:pt idx="0">
                  <c:v>Project Management</c:v>
                </c:pt>
                <c:pt idx="1">
                  <c:v>Design</c:v>
                </c:pt>
                <c:pt idx="2">
                  <c:v>Borlaug Building</c:v>
                </c:pt>
                <c:pt idx="3">
                  <c:v>Marquez Library</c:v>
                </c:pt>
                <c:pt idx="4">
                  <c:v>Salam Center</c:v>
                </c:pt>
                <c:pt idx="5">
                  <c:v>Sen Building</c:v>
                </c:pt>
                <c:pt idx="6">
                  <c:v>Commissioning</c:v>
                </c:pt>
                <c:pt idx="7">
                  <c:v>Contingency</c:v>
                </c:pt>
              </c:strCache>
            </c:strRef>
          </c:cat>
          <c:val>
            <c:numRef>
              <c:f>('Task Expense Statement'!$B$4:$B$5,'Task Expense Statement'!$B$7:$B$11,'Task Expense Statement'!$B$13)</c:f>
              <c:numCache>
                <c:formatCode>"$"#,##0_);\("$"#,##0\)</c:formatCode>
                <c:ptCount val="8"/>
                <c:pt idx="0">
                  <c:v>38000.660000000003</c:v>
                </c:pt>
                <c:pt idx="1">
                  <c:v>101120</c:v>
                </c:pt>
                <c:pt idx="2">
                  <c:v>271400</c:v>
                </c:pt>
                <c:pt idx="3">
                  <c:v>271400</c:v>
                </c:pt>
                <c:pt idx="4">
                  <c:v>407100</c:v>
                </c:pt>
                <c:pt idx="5">
                  <c:v>407100</c:v>
                </c:pt>
                <c:pt idx="6">
                  <c:v>17600</c:v>
                </c:pt>
                <c:pt idx="7">
                  <c:v>151279.33999999985</c:v>
                </c:pt>
              </c:numCache>
            </c:numRef>
          </c:val>
        </c:ser>
        <c:dLbls>
          <c:showLegendKey val="0"/>
          <c:showVal val="0"/>
          <c:showCatName val="0"/>
          <c:showSerName val="0"/>
          <c:showPercent val="0"/>
          <c:showBubbleSize val="0"/>
        </c:dLbls>
        <c:gapWidth val="150"/>
        <c:axId val="207161760"/>
        <c:axId val="207162152"/>
      </c:barChart>
      <c:catAx>
        <c:axId val="207161760"/>
        <c:scaling>
          <c:orientation val="maxMin"/>
        </c:scaling>
        <c:delete val="0"/>
        <c:axPos val="l"/>
        <c:numFmt formatCode="General" sourceLinked="1"/>
        <c:majorTickMark val="out"/>
        <c:minorTickMark val="none"/>
        <c:tickLblPos val="nextTo"/>
        <c:spPr>
          <a:ln w="3175">
            <a:solidFill>
              <a:srgbClr val="808080"/>
            </a:solidFill>
            <a:prstDash val="solid"/>
          </a:ln>
        </c:spPr>
        <c:txPr>
          <a:bodyPr/>
          <a:lstStyle/>
          <a:p>
            <a:pPr>
              <a:defRPr sz="1200">
                <a:latin typeface="Arial Narrow"/>
                <a:cs typeface="Arial Narrow"/>
              </a:defRPr>
            </a:pPr>
            <a:endParaRPr lang="en-US"/>
          </a:p>
        </c:txPr>
        <c:crossAx val="207162152"/>
        <c:crosses val="autoZero"/>
        <c:auto val="1"/>
        <c:lblAlgn val="ctr"/>
        <c:lblOffset val="100"/>
        <c:noMultiLvlLbl val="0"/>
      </c:catAx>
      <c:valAx>
        <c:axId val="207162152"/>
        <c:scaling>
          <c:orientation val="minMax"/>
        </c:scaling>
        <c:delete val="1"/>
        <c:axPos val="b"/>
        <c:numFmt formatCode="&quot;$&quot;#,##0_);\(&quot;$&quot;#,##0\)" sourceLinked="1"/>
        <c:majorTickMark val="out"/>
        <c:minorTickMark val="none"/>
        <c:tickLblPos val="nextTo"/>
        <c:crossAx val="207161760"/>
        <c:crosses val="max"/>
        <c:crossBetween val="between"/>
        <c:majorUnit val="100000"/>
      </c:valAx>
      <c:spPr>
        <a:solidFill>
          <a:srgbClr val="FFFFFF"/>
        </a:solidFill>
        <a:ln w="25400">
          <a:noFill/>
        </a:ln>
      </c:spPr>
    </c:plotArea>
    <c:plotVisOnly val="1"/>
    <c:dispBlanksAs val="gap"/>
    <c:showDLblsOverMax val="0"/>
  </c:chart>
  <c:spPr>
    <a:solidFill>
      <a:srgbClr val="FFFFFF"/>
    </a:solidFill>
    <a:ln w="3175">
      <a:solidFill>
        <a:srgbClr val="808080"/>
      </a:solidFill>
      <a:prstDash val="solid"/>
    </a:ln>
  </c:spPr>
  <c:printSettings>
    <c:headerFooter alignWithMargins="0"/>
    <c:pageMargins b="1" l="0.75" r="0.75" t="1" header="0.5" footer="0.5"/>
    <c:pageSetup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400" b="0">
                <a:latin typeface="Arial Narrow"/>
                <a:cs typeface="Arial Narrow"/>
              </a:defRPr>
            </a:pPr>
            <a:r>
              <a:rPr lang="en-US" sz="1400" b="0">
                <a:latin typeface="Arial Narrow"/>
                <a:cs typeface="Arial Narrow"/>
              </a:rPr>
              <a:t>Resource</a:t>
            </a:r>
            <a:r>
              <a:rPr lang="en-US" sz="1400" b="0" baseline="0">
                <a:latin typeface="Arial Narrow"/>
                <a:cs typeface="Arial Narrow"/>
              </a:rPr>
              <a:t> Expenses</a:t>
            </a:r>
            <a:endParaRPr lang="en-US" sz="1400" b="0">
              <a:latin typeface="Arial Narrow"/>
              <a:cs typeface="Arial Narrow"/>
            </a:endParaRPr>
          </a:p>
        </c:rich>
      </c:tx>
      <c:overlay val="0"/>
      <c:spPr>
        <a:noFill/>
        <a:ln w="25400">
          <a:noFill/>
        </a:ln>
      </c:spPr>
    </c:title>
    <c:autoTitleDeleted val="0"/>
    <c:plotArea>
      <c:layout>
        <c:manualLayout>
          <c:layoutTarget val="inner"/>
          <c:xMode val="edge"/>
          <c:yMode val="edge"/>
          <c:x val="0.22935786238024297"/>
          <c:y val="9.2936802973977689E-2"/>
          <c:w val="0.63073412154566821"/>
          <c:h val="0.79182156133828996"/>
        </c:manualLayout>
      </c:layout>
      <c:barChart>
        <c:barDir val="bar"/>
        <c:grouping val="clustered"/>
        <c:varyColors val="0"/>
        <c:ser>
          <c:idx val="0"/>
          <c:order val="0"/>
          <c:spPr>
            <a:solidFill>
              <a:schemeClr val="tx1"/>
            </a:solidFill>
            <a:ln w="25400">
              <a:noFill/>
            </a:ln>
            <a:effectLst/>
          </c:spPr>
          <c:invertIfNegative val="0"/>
          <c:dPt>
            <c:idx val="5"/>
            <c:invertIfNegative val="0"/>
            <c:bubble3D val="0"/>
            <c:spPr>
              <a:solidFill>
                <a:schemeClr val="bg1">
                  <a:lumMod val="50000"/>
                </a:schemeClr>
              </a:solidFill>
              <a:ln w="25400">
                <a:noFill/>
              </a:ln>
              <a:effectLst/>
            </c:spPr>
          </c:dPt>
          <c:dLbls>
            <c:spPr>
              <a:noFill/>
              <a:ln w="25400">
                <a:noFill/>
              </a:ln>
            </c:spPr>
            <c:txPr>
              <a:bodyPr/>
              <a:lstStyle/>
              <a:p>
                <a:pPr>
                  <a:defRPr sz="1200">
                    <a:latin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('Resource Expense Statement'!$A$4:$A$8,'Resource Expense Statement'!$A$10)</c:f>
              <c:strCache>
                <c:ptCount val="6"/>
                <c:pt idx="0">
                  <c:v>Administration</c:v>
                </c:pt>
                <c:pt idx="1">
                  <c:v>Design</c:v>
                </c:pt>
                <c:pt idx="2">
                  <c:v>Equipment</c:v>
                </c:pt>
                <c:pt idx="3">
                  <c:v>Furniture</c:v>
                </c:pt>
                <c:pt idx="4">
                  <c:v>General Contractor</c:v>
                </c:pt>
                <c:pt idx="5">
                  <c:v>Contingency</c:v>
                </c:pt>
              </c:strCache>
            </c:strRef>
          </c:cat>
          <c:val>
            <c:numRef>
              <c:f>('Resource Expense Statement'!$B$4:$B$8,'Resource Expense Statement'!$B$10)</c:f>
              <c:numCache>
                <c:formatCode>"$"#,##0_);\("$"#,##0\)</c:formatCode>
                <c:ptCount val="6"/>
                <c:pt idx="0">
                  <c:v>29520.66</c:v>
                </c:pt>
                <c:pt idx="1">
                  <c:v>127200</c:v>
                </c:pt>
                <c:pt idx="2">
                  <c:v>958000</c:v>
                </c:pt>
                <c:pt idx="3">
                  <c:v>199000</c:v>
                </c:pt>
                <c:pt idx="4">
                  <c:v>200000</c:v>
                </c:pt>
                <c:pt idx="5">
                  <c:v>151279.34000000008</c:v>
                </c:pt>
              </c:numCache>
            </c:numRef>
          </c:val>
        </c:ser>
        <c:dLbls>
          <c:showLegendKey val="0"/>
          <c:showVal val="0"/>
          <c:showCatName val="0"/>
          <c:showSerName val="0"/>
          <c:showPercent val="0"/>
          <c:showBubbleSize val="0"/>
        </c:dLbls>
        <c:gapWidth val="150"/>
        <c:axId val="207159016"/>
        <c:axId val="207158624"/>
      </c:barChart>
      <c:catAx>
        <c:axId val="207159016"/>
        <c:scaling>
          <c:orientation val="maxMin"/>
        </c:scaling>
        <c:delete val="0"/>
        <c:axPos val="l"/>
        <c:numFmt formatCode="General" sourceLinked="1"/>
        <c:majorTickMark val="out"/>
        <c:minorTickMark val="none"/>
        <c:tickLblPos val="nextTo"/>
        <c:spPr>
          <a:ln w="3175">
            <a:solidFill>
              <a:srgbClr val="808080"/>
            </a:solidFill>
            <a:prstDash val="solid"/>
          </a:ln>
        </c:spPr>
        <c:txPr>
          <a:bodyPr/>
          <a:lstStyle/>
          <a:p>
            <a:pPr>
              <a:defRPr sz="1200">
                <a:latin typeface="Arial Narrow"/>
                <a:cs typeface="Arial Narrow"/>
              </a:defRPr>
            </a:pPr>
            <a:endParaRPr lang="en-US"/>
          </a:p>
        </c:txPr>
        <c:crossAx val="207158624"/>
        <c:crosses val="autoZero"/>
        <c:auto val="1"/>
        <c:lblAlgn val="ctr"/>
        <c:lblOffset val="100"/>
        <c:noMultiLvlLbl val="0"/>
      </c:catAx>
      <c:valAx>
        <c:axId val="207158624"/>
        <c:scaling>
          <c:orientation val="minMax"/>
          <c:max val="1000000"/>
        </c:scaling>
        <c:delete val="1"/>
        <c:axPos val="b"/>
        <c:numFmt formatCode="&quot;$&quot;#,##0_);\(&quot;$&quot;#,##0\)" sourceLinked="1"/>
        <c:majorTickMark val="out"/>
        <c:minorTickMark val="none"/>
        <c:tickLblPos val="nextTo"/>
        <c:crossAx val="207159016"/>
        <c:crosses val="max"/>
        <c:crossBetween val="between"/>
        <c:majorUnit val="200000"/>
      </c:valAx>
      <c:spPr>
        <a:noFill/>
        <a:ln w="25400">
          <a:noFill/>
        </a:ln>
      </c:spPr>
    </c:plotArea>
    <c:plotVisOnly val="1"/>
    <c:dispBlanksAs val="gap"/>
    <c:showDLblsOverMax val="0"/>
  </c:chart>
  <c:spPr>
    <a:solidFill>
      <a:srgbClr val="FFFFFF"/>
    </a:solidFill>
    <a:ln w="3175">
      <a:solidFill>
        <a:srgbClr val="808080"/>
      </a:solidFill>
      <a:prstDash val="solid"/>
    </a:ln>
  </c:spPr>
  <c:printSettings>
    <c:headerFooter alignWithMargins="0"/>
    <c:pageMargins b="1" l="0.75" r="0.75"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000000"/>
                </a:solidFill>
                <a:latin typeface="Arial Narrow"/>
                <a:ea typeface="Arial"/>
                <a:cs typeface="Arial Narrow"/>
              </a:defRPr>
            </a:pPr>
            <a:r>
              <a:rPr lang="en-US" sz="1400" b="0">
                <a:latin typeface="Arial Narrow"/>
                <a:cs typeface="Arial Narrow"/>
              </a:rPr>
              <a:t>Cost Baseline</a:t>
            </a:r>
          </a:p>
        </c:rich>
      </c:tx>
      <c:layout>
        <c:manualLayout>
          <c:xMode val="edge"/>
          <c:yMode val="edge"/>
          <c:x val="0.42694514082600665"/>
          <c:y val="3.3333479554609989E-2"/>
        </c:manualLayout>
      </c:layout>
      <c:overlay val="0"/>
      <c:spPr>
        <a:noFill/>
        <a:ln w="25400">
          <a:noFill/>
        </a:ln>
      </c:spPr>
    </c:title>
    <c:autoTitleDeleted val="0"/>
    <c:plotArea>
      <c:layout>
        <c:manualLayout>
          <c:layoutTarget val="inner"/>
          <c:xMode val="edge"/>
          <c:yMode val="edge"/>
          <c:x val="0.27731054508252218"/>
          <c:y val="0.20866111648038155"/>
          <c:w val="0.52380880737809743"/>
          <c:h val="0.49606227691562405"/>
        </c:manualLayout>
      </c:layout>
      <c:lineChart>
        <c:grouping val="standard"/>
        <c:varyColors val="0"/>
        <c:ser>
          <c:idx val="0"/>
          <c:order val="0"/>
          <c:tx>
            <c:v>Baseline Costs</c:v>
          </c:tx>
          <c:spPr>
            <a:ln w="25400">
              <a:solidFill>
                <a:srgbClr val="000000"/>
              </a:solidFill>
              <a:prstDash val="solid"/>
            </a:ln>
          </c:spPr>
          <c:marker>
            <c:symbol val="none"/>
          </c:marker>
          <c:dLbls>
            <c:dLbl>
              <c:idx val="33"/>
              <c:spPr>
                <a:noFill/>
                <a:ln w="25400">
                  <a:noFill/>
                </a:ln>
              </c:spPr>
              <c:txPr>
                <a:bodyPr/>
                <a:lstStyle/>
                <a:p>
                  <a:pPr>
                    <a:defRPr sz="1000" b="0"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extLst>
                <c:ext xmlns:c15="http://schemas.microsoft.com/office/drawing/2012/chart" uri="{CE6537A1-D6FC-4f65-9D91-7224C49458BB}"/>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cat>
            <c:numRef>
              <c:f>'Cash Flow Summary'!$B$13:$AI$13</c:f>
              <c:numCache>
                <c:formatCode>d\-mmm</c:formatCode>
                <c:ptCount val="34"/>
                <c:pt idx="0">
                  <c:v>39817</c:v>
                </c:pt>
                <c:pt idx="1">
                  <c:v>39824</c:v>
                </c:pt>
                <c:pt idx="2">
                  <c:v>39831</c:v>
                </c:pt>
                <c:pt idx="3">
                  <c:v>39838</c:v>
                </c:pt>
                <c:pt idx="4">
                  <c:v>39845</c:v>
                </c:pt>
                <c:pt idx="5">
                  <c:v>39852</c:v>
                </c:pt>
                <c:pt idx="6">
                  <c:v>39859</c:v>
                </c:pt>
                <c:pt idx="7">
                  <c:v>39866</c:v>
                </c:pt>
                <c:pt idx="8">
                  <c:v>39873</c:v>
                </c:pt>
                <c:pt idx="9">
                  <c:v>39880</c:v>
                </c:pt>
                <c:pt idx="10">
                  <c:v>39887</c:v>
                </c:pt>
                <c:pt idx="11">
                  <c:v>39894</c:v>
                </c:pt>
                <c:pt idx="12">
                  <c:v>39901</c:v>
                </c:pt>
                <c:pt idx="13">
                  <c:v>39908</c:v>
                </c:pt>
                <c:pt idx="14">
                  <c:v>39915</c:v>
                </c:pt>
                <c:pt idx="15">
                  <c:v>39922</c:v>
                </c:pt>
                <c:pt idx="16">
                  <c:v>39929</c:v>
                </c:pt>
                <c:pt idx="17">
                  <c:v>39936</c:v>
                </c:pt>
                <c:pt idx="18">
                  <c:v>39943</c:v>
                </c:pt>
                <c:pt idx="19">
                  <c:v>39950</c:v>
                </c:pt>
                <c:pt idx="20">
                  <c:v>39957</c:v>
                </c:pt>
                <c:pt idx="21">
                  <c:v>39964</c:v>
                </c:pt>
                <c:pt idx="22">
                  <c:v>39971</c:v>
                </c:pt>
                <c:pt idx="23">
                  <c:v>39978</c:v>
                </c:pt>
                <c:pt idx="24">
                  <c:v>39985</c:v>
                </c:pt>
                <c:pt idx="25">
                  <c:v>39992</c:v>
                </c:pt>
                <c:pt idx="26">
                  <c:v>39999</c:v>
                </c:pt>
                <c:pt idx="27">
                  <c:v>40006</c:v>
                </c:pt>
                <c:pt idx="28">
                  <c:v>40013</c:v>
                </c:pt>
                <c:pt idx="29">
                  <c:v>40020</c:v>
                </c:pt>
                <c:pt idx="30">
                  <c:v>40027</c:v>
                </c:pt>
                <c:pt idx="31">
                  <c:v>40034</c:v>
                </c:pt>
                <c:pt idx="32">
                  <c:v>40041</c:v>
                </c:pt>
                <c:pt idx="33">
                  <c:v>40048</c:v>
                </c:pt>
              </c:numCache>
            </c:numRef>
          </c:cat>
          <c:val>
            <c:numRef>
              <c:f>'Cash Flow Summary'!$B$19:$AI$19</c:f>
              <c:numCache>
                <c:formatCode>"$"#,##0_);[Red]\("$"#,##0\)</c:formatCode>
                <c:ptCount val="34"/>
                <c:pt idx="0">
                  <c:v>1025</c:v>
                </c:pt>
                <c:pt idx="1">
                  <c:v>2050</c:v>
                </c:pt>
                <c:pt idx="2">
                  <c:v>3075</c:v>
                </c:pt>
                <c:pt idx="3">
                  <c:v>4100</c:v>
                </c:pt>
                <c:pt idx="4">
                  <c:v>5125</c:v>
                </c:pt>
                <c:pt idx="5">
                  <c:v>6150</c:v>
                </c:pt>
                <c:pt idx="6">
                  <c:v>20775</c:v>
                </c:pt>
                <c:pt idx="7">
                  <c:v>21800</c:v>
                </c:pt>
                <c:pt idx="8">
                  <c:v>29876.69</c:v>
                </c:pt>
                <c:pt idx="9">
                  <c:v>37953.379999999997</c:v>
                </c:pt>
                <c:pt idx="10">
                  <c:v>52270.07</c:v>
                </c:pt>
                <c:pt idx="11">
                  <c:v>60586.76</c:v>
                </c:pt>
                <c:pt idx="12">
                  <c:v>68903.45</c:v>
                </c:pt>
                <c:pt idx="13">
                  <c:v>91364.81</c:v>
                </c:pt>
                <c:pt idx="14">
                  <c:v>114641.5</c:v>
                </c:pt>
                <c:pt idx="15">
                  <c:v>122878.19</c:v>
                </c:pt>
                <c:pt idx="16">
                  <c:v>127654.88</c:v>
                </c:pt>
                <c:pt idx="17">
                  <c:v>129551.57</c:v>
                </c:pt>
                <c:pt idx="18">
                  <c:v>130728.26000000001</c:v>
                </c:pt>
                <c:pt idx="19">
                  <c:v>131249.62</c:v>
                </c:pt>
                <c:pt idx="20">
                  <c:v>131726.31</c:v>
                </c:pt>
                <c:pt idx="21">
                  <c:v>132203</c:v>
                </c:pt>
                <c:pt idx="22">
                  <c:v>132679.69</c:v>
                </c:pt>
                <c:pt idx="23">
                  <c:v>133156.38</c:v>
                </c:pt>
                <c:pt idx="24">
                  <c:v>133633.07</c:v>
                </c:pt>
                <c:pt idx="25">
                  <c:v>133950.43</c:v>
                </c:pt>
                <c:pt idx="26">
                  <c:v>630432.83000000007</c:v>
                </c:pt>
                <c:pt idx="27">
                  <c:v>1152876.19</c:v>
                </c:pt>
                <c:pt idx="28">
                  <c:v>1469800.5</c:v>
                </c:pt>
                <c:pt idx="29">
                  <c:v>1492777.19</c:v>
                </c:pt>
                <c:pt idx="30">
                  <c:v>1498511.17</c:v>
                </c:pt>
                <c:pt idx="31">
                  <c:v>1504138.63</c:v>
                </c:pt>
                <c:pt idx="32">
                  <c:v>1511720.6099999999</c:v>
                </c:pt>
                <c:pt idx="33">
                  <c:v>1513720.6099999999</c:v>
                </c:pt>
              </c:numCache>
            </c:numRef>
          </c:val>
          <c:smooth val="1"/>
        </c:ser>
        <c:ser>
          <c:idx val="1"/>
          <c:order val="1"/>
          <c:tx>
            <c:v>Contingency</c:v>
          </c:tx>
          <c:spPr>
            <a:ln w="25400">
              <a:solidFill>
                <a:srgbClr val="808080"/>
              </a:solidFill>
              <a:prstDash val="sysDash"/>
            </a:ln>
          </c:spPr>
          <c:marker>
            <c:symbol val="none"/>
          </c:marker>
          <c:dLbls>
            <c:dLbl>
              <c:idx val="33"/>
              <c:spPr>
                <a:noFill/>
                <a:ln w="25400">
                  <a:noFill/>
                </a:ln>
              </c:spPr>
              <c:txPr>
                <a:bodyPr/>
                <a:lstStyle/>
                <a:p>
                  <a:pPr>
                    <a:defRPr sz="1000" b="0"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extLst>
                <c:ext xmlns:c15="http://schemas.microsoft.com/office/drawing/2012/chart" uri="{CE6537A1-D6FC-4f65-9D91-7224C49458BB}"/>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cat>
            <c:numRef>
              <c:f>'Cash Flow Summary'!$B$13:$AI$13</c:f>
              <c:numCache>
                <c:formatCode>d\-mmm</c:formatCode>
                <c:ptCount val="34"/>
                <c:pt idx="0">
                  <c:v>39817</c:v>
                </c:pt>
                <c:pt idx="1">
                  <c:v>39824</c:v>
                </c:pt>
                <c:pt idx="2">
                  <c:v>39831</c:v>
                </c:pt>
                <c:pt idx="3">
                  <c:v>39838</c:v>
                </c:pt>
                <c:pt idx="4">
                  <c:v>39845</c:v>
                </c:pt>
                <c:pt idx="5">
                  <c:v>39852</c:v>
                </c:pt>
                <c:pt idx="6">
                  <c:v>39859</c:v>
                </c:pt>
                <c:pt idx="7">
                  <c:v>39866</c:v>
                </c:pt>
                <c:pt idx="8">
                  <c:v>39873</c:v>
                </c:pt>
                <c:pt idx="9">
                  <c:v>39880</c:v>
                </c:pt>
                <c:pt idx="10">
                  <c:v>39887</c:v>
                </c:pt>
                <c:pt idx="11">
                  <c:v>39894</c:v>
                </c:pt>
                <c:pt idx="12">
                  <c:v>39901</c:v>
                </c:pt>
                <c:pt idx="13">
                  <c:v>39908</c:v>
                </c:pt>
                <c:pt idx="14">
                  <c:v>39915</c:v>
                </c:pt>
                <c:pt idx="15">
                  <c:v>39922</c:v>
                </c:pt>
                <c:pt idx="16">
                  <c:v>39929</c:v>
                </c:pt>
                <c:pt idx="17">
                  <c:v>39936</c:v>
                </c:pt>
                <c:pt idx="18">
                  <c:v>39943</c:v>
                </c:pt>
                <c:pt idx="19">
                  <c:v>39950</c:v>
                </c:pt>
                <c:pt idx="20">
                  <c:v>39957</c:v>
                </c:pt>
                <c:pt idx="21">
                  <c:v>39964</c:v>
                </c:pt>
                <c:pt idx="22">
                  <c:v>39971</c:v>
                </c:pt>
                <c:pt idx="23">
                  <c:v>39978</c:v>
                </c:pt>
                <c:pt idx="24">
                  <c:v>39985</c:v>
                </c:pt>
                <c:pt idx="25">
                  <c:v>39992</c:v>
                </c:pt>
                <c:pt idx="26">
                  <c:v>39999</c:v>
                </c:pt>
                <c:pt idx="27">
                  <c:v>40006</c:v>
                </c:pt>
                <c:pt idx="28">
                  <c:v>40013</c:v>
                </c:pt>
                <c:pt idx="29">
                  <c:v>40020</c:v>
                </c:pt>
                <c:pt idx="30">
                  <c:v>40027</c:v>
                </c:pt>
                <c:pt idx="31">
                  <c:v>40034</c:v>
                </c:pt>
                <c:pt idx="32">
                  <c:v>40041</c:v>
                </c:pt>
                <c:pt idx="33">
                  <c:v>40048</c:v>
                </c:pt>
              </c:numCache>
            </c:numRef>
          </c:cat>
          <c:val>
            <c:numRef>
              <c:f>'Cash Flow Summary'!$B$20:$AI$20</c:f>
              <c:numCache>
                <c:formatCode>"$"#,##0_);[Red]\("$"#,##0\)</c:formatCode>
                <c:ptCount val="34"/>
                <c:pt idx="0">
                  <c:v>1665000</c:v>
                </c:pt>
                <c:pt idx="1">
                  <c:v>1665000</c:v>
                </c:pt>
                <c:pt idx="2">
                  <c:v>1665000</c:v>
                </c:pt>
                <c:pt idx="3">
                  <c:v>1665000</c:v>
                </c:pt>
                <c:pt idx="4">
                  <c:v>1665000</c:v>
                </c:pt>
                <c:pt idx="5">
                  <c:v>1665000</c:v>
                </c:pt>
                <c:pt idx="6">
                  <c:v>1665000</c:v>
                </c:pt>
                <c:pt idx="7">
                  <c:v>1665000</c:v>
                </c:pt>
                <c:pt idx="8">
                  <c:v>1665000</c:v>
                </c:pt>
                <c:pt idx="9">
                  <c:v>1665000</c:v>
                </c:pt>
                <c:pt idx="10">
                  <c:v>1665000</c:v>
                </c:pt>
                <c:pt idx="11">
                  <c:v>1665000</c:v>
                </c:pt>
                <c:pt idx="12">
                  <c:v>1665000</c:v>
                </c:pt>
                <c:pt idx="13">
                  <c:v>1665000</c:v>
                </c:pt>
                <c:pt idx="14">
                  <c:v>1665000</c:v>
                </c:pt>
                <c:pt idx="15">
                  <c:v>1665000</c:v>
                </c:pt>
                <c:pt idx="16">
                  <c:v>1665000</c:v>
                </c:pt>
                <c:pt idx="17">
                  <c:v>1665000</c:v>
                </c:pt>
                <c:pt idx="18">
                  <c:v>1665000</c:v>
                </c:pt>
                <c:pt idx="19">
                  <c:v>1665000</c:v>
                </c:pt>
                <c:pt idx="20">
                  <c:v>1665000</c:v>
                </c:pt>
                <c:pt idx="21">
                  <c:v>1665000</c:v>
                </c:pt>
                <c:pt idx="22">
                  <c:v>1665000</c:v>
                </c:pt>
                <c:pt idx="23">
                  <c:v>1665000</c:v>
                </c:pt>
                <c:pt idx="24">
                  <c:v>1665000</c:v>
                </c:pt>
                <c:pt idx="25">
                  <c:v>1665000</c:v>
                </c:pt>
                <c:pt idx="26">
                  <c:v>1665000</c:v>
                </c:pt>
                <c:pt idx="27">
                  <c:v>1665000</c:v>
                </c:pt>
                <c:pt idx="28">
                  <c:v>1665000</c:v>
                </c:pt>
                <c:pt idx="29">
                  <c:v>1665000</c:v>
                </c:pt>
                <c:pt idx="30">
                  <c:v>1665000</c:v>
                </c:pt>
                <c:pt idx="31">
                  <c:v>1665000</c:v>
                </c:pt>
                <c:pt idx="32">
                  <c:v>1665000</c:v>
                </c:pt>
                <c:pt idx="33">
                  <c:v>1665000</c:v>
                </c:pt>
              </c:numCache>
            </c:numRef>
          </c:val>
          <c:smooth val="0"/>
        </c:ser>
        <c:dLbls>
          <c:showLegendKey val="0"/>
          <c:showVal val="0"/>
          <c:showCatName val="0"/>
          <c:showSerName val="0"/>
          <c:showPercent val="0"/>
          <c:showBubbleSize val="0"/>
        </c:dLbls>
        <c:smooth val="0"/>
        <c:axId val="207160976"/>
        <c:axId val="207159800"/>
      </c:lineChart>
      <c:dateAx>
        <c:axId val="207160976"/>
        <c:scaling>
          <c:orientation val="minMax"/>
        </c:scaling>
        <c:delete val="0"/>
        <c:axPos val="b"/>
        <c:numFmt formatCode="[$-409]mmmm;@" sourceLinked="0"/>
        <c:majorTickMark val="out"/>
        <c:minorTickMark val="none"/>
        <c:tickLblPos val="nextTo"/>
        <c:spPr>
          <a:ln w="3175">
            <a:solidFill>
              <a:srgbClr val="000000"/>
            </a:solidFill>
            <a:prstDash val="solid"/>
          </a:ln>
        </c:spPr>
        <c:txPr>
          <a:bodyPr rot="-5400000" vert="horz"/>
          <a:lstStyle/>
          <a:p>
            <a:pPr>
              <a:defRPr sz="1200" b="0" i="0" u="none" strike="noStrike" baseline="0">
                <a:solidFill>
                  <a:srgbClr val="000000"/>
                </a:solidFill>
                <a:latin typeface="Arial"/>
                <a:ea typeface="Arial"/>
                <a:cs typeface="Arial"/>
              </a:defRPr>
            </a:pPr>
            <a:endParaRPr lang="en-US"/>
          </a:p>
        </c:txPr>
        <c:crossAx val="207159800"/>
        <c:crosses val="autoZero"/>
        <c:auto val="1"/>
        <c:lblOffset val="100"/>
        <c:baseTimeUnit val="days"/>
        <c:majorUnit val="1"/>
        <c:majorTimeUnit val="months"/>
        <c:minorUnit val="7"/>
        <c:minorTimeUnit val="days"/>
      </c:dateAx>
      <c:valAx>
        <c:axId val="207159800"/>
        <c:scaling>
          <c:orientation val="minMax"/>
        </c:scaling>
        <c:delete val="0"/>
        <c:axPos val="l"/>
        <c:numFmt formatCode="&quot;$&quot;#,##0_);[Red]\(&quot;$&quot;#,##0\)" sourceLinked="1"/>
        <c:majorTickMark val="out"/>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Arial"/>
                <a:ea typeface="Arial"/>
                <a:cs typeface="Arial"/>
              </a:defRPr>
            </a:pPr>
            <a:endParaRPr lang="en-US"/>
          </a:p>
        </c:txPr>
        <c:crossAx val="207160976"/>
        <c:crosses val="autoZero"/>
        <c:crossBetween val="between"/>
      </c:valAx>
      <c:spPr>
        <a:noFill/>
        <a:ln w="25400">
          <a:noFill/>
        </a:ln>
      </c:spPr>
    </c:plotArea>
    <c:legend>
      <c:legendPos val="r"/>
      <c:layout>
        <c:manualLayout>
          <c:xMode val="edge"/>
          <c:yMode val="edge"/>
          <c:x val="0.33971331549196732"/>
          <c:y val="0.38547538609051218"/>
          <c:w val="0.33253627361537647"/>
          <c:h val="0.13407839516191727"/>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95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2</xdr:col>
      <xdr:colOff>381000</xdr:colOff>
      <xdr:row>1</xdr:row>
      <xdr:rowOff>142875</xdr:rowOff>
    </xdr:from>
    <xdr:to>
      <xdr:col>10</xdr:col>
      <xdr:colOff>114300</xdr:colOff>
      <xdr:row>25</xdr:row>
      <xdr:rowOff>66675</xdr:rowOff>
    </xdr:to>
    <xdr:graphicFrame macro="">
      <xdr:nvGraphicFramePr>
        <xdr:cNvPr id="106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2</xdr:col>
      <xdr:colOff>295275</xdr:colOff>
      <xdr:row>2</xdr:row>
      <xdr:rowOff>9525</xdr:rowOff>
    </xdr:from>
    <xdr:to>
      <xdr:col>10</xdr:col>
      <xdr:colOff>438150</xdr:colOff>
      <xdr:row>24</xdr:row>
      <xdr:rowOff>57150</xdr:rowOff>
    </xdr:to>
    <xdr:graphicFrame macro="">
      <xdr:nvGraphicFramePr>
        <xdr:cNvPr id="2090"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171450</xdr:colOff>
      <xdr:row>24</xdr:row>
      <xdr:rowOff>85725</xdr:rowOff>
    </xdr:from>
    <xdr:to>
      <xdr:col>6</xdr:col>
      <xdr:colOff>581025</xdr:colOff>
      <xdr:row>45</xdr:row>
      <xdr:rowOff>104775</xdr:rowOff>
    </xdr:to>
    <xdr:graphicFrame macro="">
      <xdr:nvGraphicFramePr>
        <xdr:cNvPr id="3111"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5"/>
  <sheetViews>
    <sheetView tabSelected="1" workbookViewId="0"/>
  </sheetViews>
  <sheetFormatPr defaultColWidth="8.85546875" defaultRowHeight="12.75" x14ac:dyDescent="0.2"/>
  <cols>
    <col min="1" max="1" width="22.7109375" customWidth="1"/>
    <col min="2" max="2" width="13.42578125" bestFit="1" customWidth="1"/>
  </cols>
  <sheetData>
    <row r="1" spans="1:13" ht="18" x14ac:dyDescent="0.25">
      <c r="A1" s="1" t="s">
        <v>31</v>
      </c>
    </row>
    <row r="3" spans="1:13" s="2" customFormat="1" x14ac:dyDescent="0.2">
      <c r="A3" s="2" t="s">
        <v>2</v>
      </c>
      <c r="B3" s="13" t="s">
        <v>1</v>
      </c>
    </row>
    <row r="4" spans="1:13" x14ac:dyDescent="0.2">
      <c r="A4" t="s">
        <v>3</v>
      </c>
      <c r="B4" s="3">
        <v>38000.660000000003</v>
      </c>
    </row>
    <row r="5" spans="1:13" x14ac:dyDescent="0.2">
      <c r="A5" t="s">
        <v>4</v>
      </c>
      <c r="B5" s="3">
        <v>101120</v>
      </c>
    </row>
    <row r="6" spans="1:13" x14ac:dyDescent="0.2">
      <c r="A6" t="s">
        <v>5</v>
      </c>
      <c r="B6" s="3"/>
    </row>
    <row r="7" spans="1:13" x14ac:dyDescent="0.2">
      <c r="A7" s="4" t="s">
        <v>6</v>
      </c>
      <c r="B7" s="3">
        <v>271400</v>
      </c>
    </row>
    <row r="8" spans="1:13" x14ac:dyDescent="0.2">
      <c r="A8" s="4" t="s">
        <v>7</v>
      </c>
      <c r="B8" s="3">
        <v>271400</v>
      </c>
    </row>
    <row r="9" spans="1:13" x14ac:dyDescent="0.2">
      <c r="A9" s="4" t="s">
        <v>8</v>
      </c>
      <c r="B9" s="3">
        <v>407100</v>
      </c>
      <c r="K9" s="24" t="s">
        <v>34</v>
      </c>
      <c r="L9" s="24"/>
      <c r="M9" s="24"/>
    </row>
    <row r="10" spans="1:13" x14ac:dyDescent="0.2">
      <c r="A10" s="4" t="s">
        <v>9</v>
      </c>
      <c r="B10" s="3">
        <v>407100</v>
      </c>
      <c r="K10" s="24"/>
      <c r="L10" s="24"/>
      <c r="M10" s="24"/>
    </row>
    <row r="11" spans="1:13" x14ac:dyDescent="0.2">
      <c r="A11" s="7" t="s">
        <v>10</v>
      </c>
      <c r="B11" s="8">
        <v>17600</v>
      </c>
      <c r="K11" s="24"/>
      <c r="L11" s="24"/>
      <c r="M11" s="24"/>
    </row>
    <row r="12" spans="1:13" x14ac:dyDescent="0.2">
      <c r="A12" s="6" t="s">
        <v>11</v>
      </c>
      <c r="B12" s="19">
        <f>SUM(B4:B11)</f>
        <v>1513720.6600000001</v>
      </c>
      <c r="K12" s="24"/>
      <c r="L12" s="24"/>
      <c r="M12" s="24"/>
    </row>
    <row r="13" spans="1:13" x14ac:dyDescent="0.2">
      <c r="A13" s="5" t="s">
        <v>12</v>
      </c>
      <c r="B13" s="18">
        <f>B14-B12</f>
        <v>151279.33999999985</v>
      </c>
    </row>
    <row r="14" spans="1:13" ht="13.5" thickBot="1" x14ac:dyDescent="0.25">
      <c r="A14" s="9" t="s">
        <v>13</v>
      </c>
      <c r="B14" s="10">
        <v>1665000</v>
      </c>
    </row>
    <row r="15" spans="1:13" ht="13.5" thickTop="1" x14ac:dyDescent="0.2"/>
  </sheetData>
  <mergeCells count="1">
    <mergeCell ref="K9:M12"/>
  </mergeCells>
  <phoneticPr fontId="3" type="noConversion"/>
  <pageMargins left="0.75" right="0.75" top="1" bottom="1" header="0.5" footer="0.5"/>
  <pageSetup orientation="portrait" r:id="rId1"/>
  <headerFooter alignWithMargins="0"/>
  <ignoredErrors>
    <ignoredError sqref="B12" emptyCellReference="1"/>
  </ignoredError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12"/>
  <sheetViews>
    <sheetView workbookViewId="0">
      <selection activeCell="L32" sqref="L32"/>
    </sheetView>
  </sheetViews>
  <sheetFormatPr defaultColWidth="8.85546875" defaultRowHeight="12.75" x14ac:dyDescent="0.2"/>
  <cols>
    <col min="1" max="1" width="20.42578125" customWidth="1"/>
    <col min="2" max="2" width="11.7109375" bestFit="1" customWidth="1"/>
  </cols>
  <sheetData>
    <row r="1" spans="1:14" ht="18" x14ac:dyDescent="0.25">
      <c r="A1" s="1" t="s">
        <v>32</v>
      </c>
    </row>
    <row r="3" spans="1:14" s="2" customFormat="1" x14ac:dyDescent="0.2">
      <c r="A3" s="2" t="s">
        <v>14</v>
      </c>
      <c r="B3" s="13" t="s">
        <v>1</v>
      </c>
    </row>
    <row r="4" spans="1:14" x14ac:dyDescent="0.2">
      <c r="A4" t="s">
        <v>15</v>
      </c>
      <c r="B4" s="3">
        <v>29520.66</v>
      </c>
    </row>
    <row r="5" spans="1:14" x14ac:dyDescent="0.2">
      <c r="A5" t="s">
        <v>4</v>
      </c>
      <c r="B5" s="3">
        <v>127200</v>
      </c>
    </row>
    <row r="6" spans="1:14" x14ac:dyDescent="0.2">
      <c r="A6" t="s">
        <v>16</v>
      </c>
      <c r="B6" s="3">
        <v>958000</v>
      </c>
    </row>
    <row r="7" spans="1:14" x14ac:dyDescent="0.2">
      <c r="A7" t="s">
        <v>17</v>
      </c>
      <c r="B7" s="3">
        <v>199000</v>
      </c>
    </row>
    <row r="8" spans="1:14" x14ac:dyDescent="0.2">
      <c r="A8" s="7" t="s">
        <v>18</v>
      </c>
      <c r="B8" s="8">
        <v>200000</v>
      </c>
      <c r="L8" s="24" t="s">
        <v>34</v>
      </c>
      <c r="M8" s="24"/>
      <c r="N8" s="24"/>
    </row>
    <row r="9" spans="1:14" s="2" customFormat="1" x14ac:dyDescent="0.2">
      <c r="A9" s="2" t="s">
        <v>11</v>
      </c>
      <c r="B9" s="19">
        <f>SUM(B4:B8)</f>
        <v>1513720.66</v>
      </c>
      <c r="L9" s="24"/>
      <c r="M9" s="24"/>
      <c r="N9" s="24"/>
    </row>
    <row r="10" spans="1:14" x14ac:dyDescent="0.2">
      <c r="A10" t="s">
        <v>12</v>
      </c>
      <c r="B10" s="3">
        <f>B11-B9</f>
        <v>151279.34000000008</v>
      </c>
      <c r="L10" s="24"/>
      <c r="M10" s="24"/>
      <c r="N10" s="24"/>
    </row>
    <row r="11" spans="1:14" s="2" customFormat="1" ht="13.5" thickBot="1" x14ac:dyDescent="0.25">
      <c r="A11" s="11" t="s">
        <v>13</v>
      </c>
      <c r="B11" s="20">
        <v>1665000</v>
      </c>
      <c r="L11" s="24"/>
      <c r="M11" s="24"/>
      <c r="N11" s="24"/>
    </row>
    <row r="12" spans="1:14" ht="13.5" thickTop="1" x14ac:dyDescent="0.2"/>
  </sheetData>
  <mergeCells count="1">
    <mergeCell ref="L8:N11"/>
  </mergeCells>
  <phoneticPr fontId="3" type="noConversion"/>
  <pageMargins left="0.75" right="0.75" top="1" bottom="1" header="0.5" footer="0.5"/>
  <pageSetup orientation="portrait"/>
  <headerFooter alignWithMargins="0"/>
  <drawing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I40"/>
  <sheetViews>
    <sheetView workbookViewId="0">
      <selection activeCell="K30" sqref="K30"/>
    </sheetView>
  </sheetViews>
  <sheetFormatPr defaultColWidth="8.85546875" defaultRowHeight="12.75" x14ac:dyDescent="0.2"/>
  <cols>
    <col min="1" max="1" width="21.85546875" customWidth="1"/>
    <col min="2" max="35" width="10.7109375" bestFit="1" customWidth="1"/>
  </cols>
  <sheetData>
    <row r="1" spans="1:35" ht="18" x14ac:dyDescent="0.25">
      <c r="A1" s="1" t="s">
        <v>33</v>
      </c>
    </row>
    <row r="2" spans="1:35" ht="15.75" x14ac:dyDescent="0.25">
      <c r="A2" s="22" t="s">
        <v>29</v>
      </c>
    </row>
    <row r="3" spans="1:35" s="2" customFormat="1" x14ac:dyDescent="0.2">
      <c r="A3" s="2" t="s">
        <v>0</v>
      </c>
      <c r="B3" s="13" t="s">
        <v>19</v>
      </c>
      <c r="C3" s="13" t="s">
        <v>20</v>
      </c>
      <c r="D3" s="13" t="s">
        <v>21</v>
      </c>
      <c r="E3" s="13" t="s">
        <v>22</v>
      </c>
      <c r="F3" s="13" t="s">
        <v>23</v>
      </c>
      <c r="G3" s="13" t="s">
        <v>24</v>
      </c>
      <c r="H3" s="13" t="s">
        <v>25</v>
      </c>
      <c r="I3" s="13" t="s">
        <v>26</v>
      </c>
    </row>
    <row r="4" spans="1:35" x14ac:dyDescent="0.2">
      <c r="A4" t="s">
        <v>3</v>
      </c>
      <c r="B4" s="12">
        <v>4100</v>
      </c>
      <c r="C4" s="12">
        <v>17700</v>
      </c>
      <c r="D4" s="12">
        <v>2097.4499999999998</v>
      </c>
      <c r="E4" s="12">
        <v>2002.12</v>
      </c>
      <c r="F4" s="12">
        <v>1906.78</v>
      </c>
      <c r="G4" s="12">
        <v>2065.4499999999998</v>
      </c>
      <c r="H4" s="12">
        <v>1985.45</v>
      </c>
      <c r="I4" s="12">
        <v>6143.4</v>
      </c>
    </row>
    <row r="5" spans="1:35" x14ac:dyDescent="0.2">
      <c r="A5" t="s">
        <v>4</v>
      </c>
      <c r="B5" s="12"/>
      <c r="C5" s="12"/>
      <c r="D5" s="12">
        <v>40016</v>
      </c>
      <c r="E5" s="12">
        <v>59664</v>
      </c>
      <c r="F5" s="12">
        <v>1440</v>
      </c>
      <c r="G5" s="12"/>
      <c r="H5" s="12"/>
      <c r="I5" s="12"/>
    </row>
    <row r="6" spans="1:35" x14ac:dyDescent="0.2">
      <c r="A6" t="s">
        <v>5</v>
      </c>
      <c r="B6" s="12"/>
      <c r="C6" s="12"/>
      <c r="D6" s="12"/>
      <c r="E6" s="12"/>
      <c r="F6" s="12"/>
      <c r="G6" s="12"/>
      <c r="H6" s="12">
        <v>1357000</v>
      </c>
      <c r="I6" s="12"/>
    </row>
    <row r="7" spans="1:35" x14ac:dyDescent="0.2">
      <c r="A7" s="7" t="s">
        <v>10</v>
      </c>
      <c r="B7" s="15"/>
      <c r="C7" s="15"/>
      <c r="D7" s="15"/>
      <c r="E7" s="15">
        <v>1120</v>
      </c>
      <c r="F7" s="15">
        <v>1680</v>
      </c>
      <c r="G7" s="15">
        <v>0</v>
      </c>
      <c r="H7" s="15">
        <v>0</v>
      </c>
      <c r="I7" s="15">
        <v>14800</v>
      </c>
    </row>
    <row r="8" spans="1:35" s="2" customFormat="1" x14ac:dyDescent="0.2">
      <c r="A8" s="2" t="s">
        <v>11</v>
      </c>
      <c r="B8" s="14">
        <f>SUM(B4:B7)</f>
        <v>4100</v>
      </c>
      <c r="C8" s="14">
        <f t="shared" ref="C8:I8" si="0">SUM(C4:C7)</f>
        <v>17700</v>
      </c>
      <c r="D8" s="14">
        <f t="shared" si="0"/>
        <v>42113.45</v>
      </c>
      <c r="E8" s="14">
        <f t="shared" si="0"/>
        <v>62786.12</v>
      </c>
      <c r="F8" s="14">
        <f t="shared" si="0"/>
        <v>5026.78</v>
      </c>
      <c r="G8" s="14">
        <f t="shared" si="0"/>
        <v>2065.4499999999998</v>
      </c>
      <c r="H8" s="14">
        <f t="shared" si="0"/>
        <v>1358985.45</v>
      </c>
      <c r="I8" s="14">
        <f t="shared" si="0"/>
        <v>20943.400000000001</v>
      </c>
    </row>
    <row r="9" spans="1:35" x14ac:dyDescent="0.2">
      <c r="A9" t="s">
        <v>27</v>
      </c>
      <c r="B9" s="12">
        <f>B8</f>
        <v>4100</v>
      </c>
      <c r="C9" s="12">
        <f>B9+C8</f>
        <v>21800</v>
      </c>
      <c r="D9" s="12">
        <f t="shared" ref="D9:I9" si="1">C9+D8</f>
        <v>63913.45</v>
      </c>
      <c r="E9" s="12">
        <f t="shared" si="1"/>
        <v>126699.57</v>
      </c>
      <c r="F9" s="12">
        <f t="shared" si="1"/>
        <v>131726.35</v>
      </c>
      <c r="G9" s="12">
        <f t="shared" si="1"/>
        <v>133791.80000000002</v>
      </c>
      <c r="H9" s="12">
        <f t="shared" si="1"/>
        <v>1492777.25</v>
      </c>
      <c r="I9" s="21">
        <f t="shared" si="1"/>
        <v>1513720.65</v>
      </c>
    </row>
    <row r="10" spans="1:35" s="2" customFormat="1" ht="13.5" thickBot="1" x14ac:dyDescent="0.25">
      <c r="A10" s="11" t="s">
        <v>28</v>
      </c>
      <c r="B10" s="16">
        <v>1665000</v>
      </c>
      <c r="C10" s="16">
        <v>1665000</v>
      </c>
      <c r="D10" s="16">
        <v>1665000</v>
      </c>
      <c r="E10" s="16">
        <v>1665000</v>
      </c>
      <c r="F10" s="16">
        <v>1665000</v>
      </c>
      <c r="G10" s="16">
        <v>1665000</v>
      </c>
      <c r="H10" s="16">
        <v>1665000</v>
      </c>
      <c r="I10" s="16">
        <v>1665000</v>
      </c>
    </row>
    <row r="11" spans="1:35" ht="13.5" thickTop="1" x14ac:dyDescent="0.2"/>
    <row r="12" spans="1:35" ht="15.75" x14ac:dyDescent="0.25">
      <c r="A12" s="23" t="s">
        <v>30</v>
      </c>
    </row>
    <row r="13" spans="1:35" x14ac:dyDescent="0.2">
      <c r="A13" s="2" t="s">
        <v>0</v>
      </c>
      <c r="B13" s="17">
        <v>39817</v>
      </c>
      <c r="C13" s="17">
        <v>39824</v>
      </c>
      <c r="D13" s="17">
        <v>39831</v>
      </c>
      <c r="E13" s="17">
        <v>39838</v>
      </c>
      <c r="F13" s="17">
        <v>39845</v>
      </c>
      <c r="G13" s="17">
        <v>39852</v>
      </c>
      <c r="H13" s="17">
        <v>39859</v>
      </c>
      <c r="I13" s="17">
        <v>39866</v>
      </c>
      <c r="J13" s="17">
        <v>39873</v>
      </c>
      <c r="K13" s="17">
        <v>39880</v>
      </c>
      <c r="L13" s="17">
        <v>39887</v>
      </c>
      <c r="M13" s="17">
        <v>39894</v>
      </c>
      <c r="N13" s="17">
        <v>39901</v>
      </c>
      <c r="O13" s="17">
        <v>39908</v>
      </c>
      <c r="P13" s="17">
        <v>39915</v>
      </c>
      <c r="Q13" s="17">
        <v>39922</v>
      </c>
      <c r="R13" s="17">
        <v>39929</v>
      </c>
      <c r="S13" s="17">
        <v>39936</v>
      </c>
      <c r="T13" s="17">
        <v>39943</v>
      </c>
      <c r="U13" s="17">
        <v>39950</v>
      </c>
      <c r="V13" s="17">
        <v>39957</v>
      </c>
      <c r="W13" s="17">
        <v>39964</v>
      </c>
      <c r="X13" s="17">
        <v>39971</v>
      </c>
      <c r="Y13" s="17">
        <v>39978</v>
      </c>
      <c r="Z13" s="17">
        <v>39985</v>
      </c>
      <c r="AA13" s="17">
        <v>39992</v>
      </c>
      <c r="AB13" s="17">
        <v>39999</v>
      </c>
      <c r="AC13" s="17">
        <v>40006</v>
      </c>
      <c r="AD13" s="17">
        <v>40013</v>
      </c>
      <c r="AE13" s="17">
        <v>40020</v>
      </c>
      <c r="AF13" s="17">
        <v>40027</v>
      </c>
      <c r="AG13" s="17">
        <v>40034</v>
      </c>
      <c r="AH13" s="17">
        <v>40041</v>
      </c>
      <c r="AI13" s="17">
        <v>40048</v>
      </c>
    </row>
    <row r="14" spans="1:35" x14ac:dyDescent="0.2">
      <c r="A14" t="s">
        <v>3</v>
      </c>
      <c r="B14" s="12">
        <v>1025</v>
      </c>
      <c r="C14" s="12">
        <v>1025</v>
      </c>
      <c r="D14" s="12">
        <v>1025</v>
      </c>
      <c r="E14" s="12">
        <v>1025</v>
      </c>
      <c r="F14" s="12">
        <v>1025</v>
      </c>
      <c r="G14" s="12">
        <v>1025</v>
      </c>
      <c r="H14" s="12">
        <v>14625</v>
      </c>
      <c r="I14" s="12">
        <v>1025</v>
      </c>
      <c r="J14" s="12">
        <v>476.69</v>
      </c>
      <c r="K14" s="12">
        <v>476.69</v>
      </c>
      <c r="L14" s="12">
        <v>476.69</v>
      </c>
      <c r="M14" s="12">
        <v>476.69</v>
      </c>
      <c r="N14" s="12">
        <v>476.69</v>
      </c>
      <c r="O14" s="12">
        <v>381.36</v>
      </c>
      <c r="P14" s="12">
        <v>476.69</v>
      </c>
      <c r="Q14" s="12">
        <v>476.69</v>
      </c>
      <c r="R14" s="12">
        <v>476.69</v>
      </c>
      <c r="S14" s="12">
        <v>476.69</v>
      </c>
      <c r="T14" s="12">
        <v>476.69</v>
      </c>
      <c r="U14" s="12">
        <v>381.36</v>
      </c>
      <c r="V14" s="12">
        <v>476.69</v>
      </c>
      <c r="W14" s="12">
        <v>476.69</v>
      </c>
      <c r="X14" s="12">
        <v>476.69</v>
      </c>
      <c r="Y14" s="12">
        <v>476.69</v>
      </c>
      <c r="Z14" s="12">
        <v>476.69</v>
      </c>
      <c r="AA14" s="12">
        <v>317.36</v>
      </c>
      <c r="AB14" s="12">
        <v>396.69</v>
      </c>
      <c r="AC14" s="12">
        <v>476.69</v>
      </c>
      <c r="AD14" s="12">
        <v>476.69</v>
      </c>
      <c r="AE14" s="12">
        <v>476.69</v>
      </c>
      <c r="AF14" s="12">
        <v>349.36</v>
      </c>
      <c r="AG14" s="12">
        <v>396.69</v>
      </c>
      <c r="AH14" s="12">
        <v>3397.36</v>
      </c>
      <c r="AI14" s="12">
        <v>2000</v>
      </c>
    </row>
    <row r="15" spans="1:35" x14ac:dyDescent="0.2">
      <c r="A15" t="s">
        <v>4</v>
      </c>
      <c r="B15" s="12"/>
      <c r="C15" s="12"/>
      <c r="D15" s="12"/>
      <c r="E15" s="12"/>
      <c r="F15" s="12"/>
      <c r="G15" s="12"/>
      <c r="H15" s="12"/>
      <c r="I15" s="12"/>
      <c r="J15" s="12">
        <v>7600</v>
      </c>
      <c r="K15" s="12">
        <v>7600</v>
      </c>
      <c r="L15" s="12">
        <v>13840</v>
      </c>
      <c r="M15" s="12">
        <v>7840</v>
      </c>
      <c r="N15" s="12">
        <v>7840</v>
      </c>
      <c r="O15" s="12">
        <v>22080</v>
      </c>
      <c r="P15" s="12">
        <v>22800</v>
      </c>
      <c r="Q15" s="12">
        <v>7200</v>
      </c>
      <c r="R15" s="12">
        <v>3600</v>
      </c>
      <c r="S15" s="12">
        <v>720</v>
      </c>
      <c r="T15" s="12"/>
      <c r="U15" s="12"/>
      <c r="V15" s="12"/>
      <c r="W15" s="12"/>
      <c r="X15" s="12"/>
      <c r="Y15" s="12"/>
      <c r="Z15" s="12"/>
      <c r="AA15" s="12"/>
      <c r="AB15" s="12"/>
      <c r="AC15" s="12"/>
      <c r="AD15" s="12"/>
      <c r="AE15" s="12"/>
      <c r="AF15" s="12"/>
      <c r="AG15" s="12"/>
      <c r="AH15" s="12"/>
      <c r="AI15" s="12"/>
    </row>
    <row r="16" spans="1:35" x14ac:dyDescent="0.2">
      <c r="A16" t="s">
        <v>5</v>
      </c>
      <c r="B16" s="12"/>
      <c r="C16" s="12"/>
      <c r="D16" s="12"/>
      <c r="E16" s="12"/>
      <c r="F16" s="12"/>
      <c r="G16" s="12"/>
      <c r="H16" s="12"/>
      <c r="I16" s="12"/>
      <c r="J16" s="12"/>
      <c r="K16" s="12"/>
      <c r="L16" s="12"/>
      <c r="M16" s="12"/>
      <c r="N16" s="12"/>
      <c r="O16" s="12"/>
      <c r="P16" s="12"/>
      <c r="Q16" s="12"/>
      <c r="R16" s="12"/>
      <c r="S16" s="12"/>
      <c r="T16" s="12"/>
      <c r="U16" s="12"/>
      <c r="V16" s="12"/>
      <c r="W16" s="12"/>
      <c r="X16" s="12"/>
      <c r="Y16" s="12"/>
      <c r="Z16" s="12"/>
      <c r="AA16" s="12"/>
      <c r="AB16" s="12">
        <v>496085.71</v>
      </c>
      <c r="AC16" s="12">
        <v>521966.67</v>
      </c>
      <c r="AD16" s="12">
        <v>316447.62</v>
      </c>
      <c r="AE16" s="12">
        <v>22500</v>
      </c>
      <c r="AF16" s="12"/>
      <c r="AG16" s="12"/>
      <c r="AH16" s="12"/>
      <c r="AI16" s="12"/>
    </row>
    <row r="17" spans="1:35" x14ac:dyDescent="0.2">
      <c r="A17" s="7" t="s">
        <v>10</v>
      </c>
      <c r="B17" s="15"/>
      <c r="C17" s="15"/>
      <c r="D17" s="15"/>
      <c r="E17" s="15"/>
      <c r="F17" s="15"/>
      <c r="G17" s="15"/>
      <c r="H17" s="15"/>
      <c r="I17" s="15"/>
      <c r="J17" s="15"/>
      <c r="K17" s="15"/>
      <c r="L17" s="15"/>
      <c r="M17" s="15"/>
      <c r="N17" s="15"/>
      <c r="O17" s="15"/>
      <c r="P17" s="15"/>
      <c r="Q17" s="15">
        <v>560</v>
      </c>
      <c r="R17" s="15">
        <v>700</v>
      </c>
      <c r="S17" s="15">
        <v>700</v>
      </c>
      <c r="T17" s="15">
        <v>700</v>
      </c>
      <c r="U17" s="15">
        <v>140</v>
      </c>
      <c r="V17" s="15">
        <v>0</v>
      </c>
      <c r="W17" s="15">
        <v>0</v>
      </c>
      <c r="X17" s="15">
        <v>0</v>
      </c>
      <c r="Y17" s="15">
        <v>0</v>
      </c>
      <c r="Z17" s="15">
        <v>0</v>
      </c>
      <c r="AA17" s="15">
        <v>0</v>
      </c>
      <c r="AB17" s="15">
        <v>0</v>
      </c>
      <c r="AC17" s="15">
        <v>0</v>
      </c>
      <c r="AD17" s="15">
        <v>0</v>
      </c>
      <c r="AE17" s="15">
        <v>0</v>
      </c>
      <c r="AF17" s="15">
        <v>5384.62</v>
      </c>
      <c r="AG17" s="15">
        <v>5230.7700000000004</v>
      </c>
      <c r="AH17" s="15">
        <v>4184.62</v>
      </c>
      <c r="AI17" s="15"/>
    </row>
    <row r="18" spans="1:35" s="2" customFormat="1" x14ac:dyDescent="0.2">
      <c r="A18" s="2" t="s">
        <v>11</v>
      </c>
      <c r="B18" s="14">
        <f>SUM(B14:B17)</f>
        <v>1025</v>
      </c>
      <c r="C18" s="14">
        <f t="shared" ref="C18:AI18" si="2">SUM(C14:C17)</f>
        <v>1025</v>
      </c>
      <c r="D18" s="14">
        <f t="shared" si="2"/>
        <v>1025</v>
      </c>
      <c r="E18" s="14">
        <f t="shared" si="2"/>
        <v>1025</v>
      </c>
      <c r="F18" s="14">
        <f t="shared" si="2"/>
        <v>1025</v>
      </c>
      <c r="G18" s="14">
        <f t="shared" si="2"/>
        <v>1025</v>
      </c>
      <c r="H18" s="14">
        <f t="shared" si="2"/>
        <v>14625</v>
      </c>
      <c r="I18" s="14">
        <f t="shared" si="2"/>
        <v>1025</v>
      </c>
      <c r="J18" s="14">
        <f t="shared" si="2"/>
        <v>8076.69</v>
      </c>
      <c r="K18" s="14">
        <f t="shared" si="2"/>
        <v>8076.69</v>
      </c>
      <c r="L18" s="14">
        <f t="shared" si="2"/>
        <v>14316.69</v>
      </c>
      <c r="M18" s="14">
        <f t="shared" si="2"/>
        <v>8316.69</v>
      </c>
      <c r="N18" s="14">
        <f t="shared" si="2"/>
        <v>8316.69</v>
      </c>
      <c r="O18" s="14">
        <f t="shared" si="2"/>
        <v>22461.360000000001</v>
      </c>
      <c r="P18" s="14">
        <f t="shared" si="2"/>
        <v>23276.69</v>
      </c>
      <c r="Q18" s="14">
        <f t="shared" si="2"/>
        <v>8236.6899999999987</v>
      </c>
      <c r="R18" s="14">
        <f t="shared" si="2"/>
        <v>4776.6900000000005</v>
      </c>
      <c r="S18" s="14">
        <f t="shared" si="2"/>
        <v>1896.69</v>
      </c>
      <c r="T18" s="14">
        <f t="shared" si="2"/>
        <v>1176.69</v>
      </c>
      <c r="U18" s="14">
        <f t="shared" si="2"/>
        <v>521.36</v>
      </c>
      <c r="V18" s="14">
        <f t="shared" si="2"/>
        <v>476.69</v>
      </c>
      <c r="W18" s="14">
        <f t="shared" si="2"/>
        <v>476.69</v>
      </c>
      <c r="X18" s="14">
        <f t="shared" si="2"/>
        <v>476.69</v>
      </c>
      <c r="Y18" s="14">
        <f t="shared" si="2"/>
        <v>476.69</v>
      </c>
      <c r="Z18" s="14">
        <f t="shared" si="2"/>
        <v>476.69</v>
      </c>
      <c r="AA18" s="14">
        <f t="shared" si="2"/>
        <v>317.36</v>
      </c>
      <c r="AB18" s="14">
        <f t="shared" si="2"/>
        <v>496482.4</v>
      </c>
      <c r="AC18" s="14">
        <f t="shared" si="2"/>
        <v>522443.36</v>
      </c>
      <c r="AD18" s="14">
        <f t="shared" si="2"/>
        <v>316924.31</v>
      </c>
      <c r="AE18" s="14">
        <f t="shared" si="2"/>
        <v>22976.69</v>
      </c>
      <c r="AF18" s="14">
        <f t="shared" si="2"/>
        <v>5733.98</v>
      </c>
      <c r="AG18" s="14">
        <f t="shared" si="2"/>
        <v>5627.46</v>
      </c>
      <c r="AH18" s="14">
        <f t="shared" si="2"/>
        <v>7581.98</v>
      </c>
      <c r="AI18" s="14">
        <f t="shared" si="2"/>
        <v>2000</v>
      </c>
    </row>
    <row r="19" spans="1:35" x14ac:dyDescent="0.2">
      <c r="A19" t="s">
        <v>27</v>
      </c>
      <c r="B19" s="12">
        <f>B18</f>
        <v>1025</v>
      </c>
      <c r="C19" s="12">
        <f>B19+C18</f>
        <v>2050</v>
      </c>
      <c r="D19" s="12">
        <f t="shared" ref="D19:AI19" si="3">C19+D18</f>
        <v>3075</v>
      </c>
      <c r="E19" s="12">
        <f t="shared" si="3"/>
        <v>4100</v>
      </c>
      <c r="F19" s="12">
        <f t="shared" si="3"/>
        <v>5125</v>
      </c>
      <c r="G19" s="12">
        <f t="shared" si="3"/>
        <v>6150</v>
      </c>
      <c r="H19" s="12">
        <f t="shared" si="3"/>
        <v>20775</v>
      </c>
      <c r="I19" s="12">
        <f t="shared" si="3"/>
        <v>21800</v>
      </c>
      <c r="J19" s="12">
        <f t="shared" si="3"/>
        <v>29876.69</v>
      </c>
      <c r="K19" s="12">
        <f t="shared" si="3"/>
        <v>37953.379999999997</v>
      </c>
      <c r="L19" s="12">
        <f t="shared" si="3"/>
        <v>52270.07</v>
      </c>
      <c r="M19" s="12">
        <f t="shared" si="3"/>
        <v>60586.76</v>
      </c>
      <c r="N19" s="12">
        <f t="shared" si="3"/>
        <v>68903.45</v>
      </c>
      <c r="O19" s="12">
        <f t="shared" si="3"/>
        <v>91364.81</v>
      </c>
      <c r="P19" s="12">
        <f t="shared" si="3"/>
        <v>114641.5</v>
      </c>
      <c r="Q19" s="12">
        <f t="shared" si="3"/>
        <v>122878.19</v>
      </c>
      <c r="R19" s="12">
        <f t="shared" si="3"/>
        <v>127654.88</v>
      </c>
      <c r="S19" s="12">
        <f t="shared" si="3"/>
        <v>129551.57</v>
      </c>
      <c r="T19" s="12">
        <f t="shared" si="3"/>
        <v>130728.26000000001</v>
      </c>
      <c r="U19" s="12">
        <f t="shared" si="3"/>
        <v>131249.62</v>
      </c>
      <c r="V19" s="12">
        <f t="shared" si="3"/>
        <v>131726.31</v>
      </c>
      <c r="W19" s="12">
        <f t="shared" si="3"/>
        <v>132203</v>
      </c>
      <c r="X19" s="12">
        <f t="shared" si="3"/>
        <v>132679.69</v>
      </c>
      <c r="Y19" s="12">
        <f t="shared" si="3"/>
        <v>133156.38</v>
      </c>
      <c r="Z19" s="12">
        <f t="shared" si="3"/>
        <v>133633.07</v>
      </c>
      <c r="AA19" s="12">
        <f t="shared" si="3"/>
        <v>133950.43</v>
      </c>
      <c r="AB19" s="12">
        <f t="shared" si="3"/>
        <v>630432.83000000007</v>
      </c>
      <c r="AC19" s="12">
        <f t="shared" si="3"/>
        <v>1152876.19</v>
      </c>
      <c r="AD19" s="12">
        <f t="shared" si="3"/>
        <v>1469800.5</v>
      </c>
      <c r="AE19" s="12">
        <f t="shared" si="3"/>
        <v>1492777.19</v>
      </c>
      <c r="AF19" s="12">
        <f t="shared" si="3"/>
        <v>1498511.17</v>
      </c>
      <c r="AG19" s="12">
        <f t="shared" si="3"/>
        <v>1504138.63</v>
      </c>
      <c r="AH19" s="12">
        <f t="shared" si="3"/>
        <v>1511720.6099999999</v>
      </c>
      <c r="AI19" s="12">
        <f t="shared" si="3"/>
        <v>1513720.6099999999</v>
      </c>
    </row>
    <row r="20" spans="1:35" ht="13.5" thickBot="1" x14ac:dyDescent="0.25">
      <c r="A20" s="11" t="s">
        <v>28</v>
      </c>
      <c r="B20" s="16">
        <v>1665000</v>
      </c>
      <c r="C20" s="16">
        <v>1665000</v>
      </c>
      <c r="D20" s="16">
        <v>1665000</v>
      </c>
      <c r="E20" s="16">
        <v>1665000</v>
      </c>
      <c r="F20" s="16">
        <v>1665000</v>
      </c>
      <c r="G20" s="16">
        <v>1665000</v>
      </c>
      <c r="H20" s="16">
        <v>1665000</v>
      </c>
      <c r="I20" s="16">
        <v>1665000</v>
      </c>
      <c r="J20" s="16">
        <v>1665000</v>
      </c>
      <c r="K20" s="16">
        <v>1665000</v>
      </c>
      <c r="L20" s="16">
        <v>1665000</v>
      </c>
      <c r="M20" s="16">
        <v>1665000</v>
      </c>
      <c r="N20" s="16">
        <v>1665000</v>
      </c>
      <c r="O20" s="16">
        <v>1665000</v>
      </c>
      <c r="P20" s="16">
        <v>1665000</v>
      </c>
      <c r="Q20" s="16">
        <v>1665000</v>
      </c>
      <c r="R20" s="16">
        <v>1665000</v>
      </c>
      <c r="S20" s="16">
        <v>1665000</v>
      </c>
      <c r="T20" s="16">
        <v>1665000</v>
      </c>
      <c r="U20" s="16">
        <v>1665000</v>
      </c>
      <c r="V20" s="16">
        <v>1665000</v>
      </c>
      <c r="W20" s="16">
        <v>1665000</v>
      </c>
      <c r="X20" s="16">
        <v>1665000</v>
      </c>
      <c r="Y20" s="16">
        <v>1665000</v>
      </c>
      <c r="Z20" s="16">
        <v>1665000</v>
      </c>
      <c r="AA20" s="16">
        <v>1665000</v>
      </c>
      <c r="AB20" s="16">
        <v>1665000</v>
      </c>
      <c r="AC20" s="16">
        <v>1665000</v>
      </c>
      <c r="AD20" s="16">
        <v>1665000</v>
      </c>
      <c r="AE20" s="16">
        <v>1665000</v>
      </c>
      <c r="AF20" s="16">
        <v>1665000</v>
      </c>
      <c r="AG20" s="16">
        <v>1665000</v>
      </c>
      <c r="AH20" s="16">
        <v>1665000</v>
      </c>
      <c r="AI20" s="16">
        <v>1665000</v>
      </c>
    </row>
    <row r="21" spans="1:35" ht="13.5" thickTop="1" x14ac:dyDescent="0.2"/>
    <row r="33" spans="8:10" ht="12" customHeight="1" x14ac:dyDescent="0.2">
      <c r="H33" s="24" t="s">
        <v>35</v>
      </c>
      <c r="I33" s="24"/>
      <c r="J33" s="24"/>
    </row>
    <row r="34" spans="8:10" x14ac:dyDescent="0.2">
      <c r="H34" s="24"/>
      <c r="I34" s="24"/>
      <c r="J34" s="24"/>
    </row>
    <row r="35" spans="8:10" x14ac:dyDescent="0.2">
      <c r="H35" s="24"/>
      <c r="I35" s="24"/>
      <c r="J35" s="24"/>
    </row>
    <row r="36" spans="8:10" x14ac:dyDescent="0.2">
      <c r="H36" s="24"/>
      <c r="I36" s="24"/>
      <c r="J36" s="24"/>
    </row>
    <row r="37" spans="8:10" x14ac:dyDescent="0.2">
      <c r="H37" s="24"/>
      <c r="I37" s="24"/>
      <c r="J37" s="24"/>
    </row>
    <row r="38" spans="8:10" x14ac:dyDescent="0.2">
      <c r="H38" s="24"/>
      <c r="I38" s="24"/>
      <c r="J38" s="24"/>
    </row>
    <row r="39" spans="8:10" x14ac:dyDescent="0.2">
      <c r="H39" s="24"/>
      <c r="I39" s="24"/>
      <c r="J39" s="24"/>
    </row>
    <row r="40" spans="8:10" x14ac:dyDescent="0.2">
      <c r="H40" s="24"/>
      <c r="I40" s="24"/>
      <c r="J40" s="24"/>
    </row>
  </sheetData>
  <mergeCells count="1">
    <mergeCell ref="H33:J40"/>
  </mergeCells>
  <phoneticPr fontId="3" type="noConversion"/>
  <pageMargins left="0.75" right="0.75" top="1" bottom="1" header="0.5" footer="0.5"/>
  <pageSetup orientation="portrait"/>
  <headerFooter alignWithMargins="0"/>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Task Expense Statement</vt:lpstr>
      <vt:lpstr>Resource Expense Statement</vt:lpstr>
      <vt:lpstr>Cash Flow Summary</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AMC</dc:creator>
  <cp:lastModifiedBy>AMC</cp:lastModifiedBy>
  <cp:lastPrinted>2013-12-03T05:25:58Z</cp:lastPrinted>
  <dcterms:created xsi:type="dcterms:W3CDTF">2009-08-06T21:02:52Z</dcterms:created>
  <dcterms:modified xsi:type="dcterms:W3CDTF">2023-11-03T08:25:30Z</dcterms:modified>
</cp:coreProperties>
</file>