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cuments\Temp\converted\"/>
    </mc:Choice>
  </mc:AlternateContent>
  <bookViews>
    <workbookView xWindow="165" yWindow="75" windowWidth="21375" windowHeight="10005" firstSheet="2" activeTab="2"/>
  </bookViews>
  <sheets>
    <sheet name="Task Expense Statement" sheetId="1" r:id="rId1"/>
    <sheet name="Resource Expense Statement" sheetId="2" r:id="rId2"/>
    <sheet name="Cash Flow Summary" sheetId="3" r:id="rId3"/>
  </sheets>
  <calcPr calcId="152511" concurrentCalc="0"/>
</workbook>
</file>

<file path=xl/calcChain.xml><?xml version="1.0" encoding="utf-8"?>
<calcChain xmlns="http://schemas.openxmlformats.org/spreadsheetml/2006/main">
  <c r="C13" i="1" l="1"/>
  <c r="D12" i="1"/>
  <c r="D5" i="1"/>
  <c r="D7" i="1"/>
  <c r="D8" i="1"/>
  <c r="D9" i="1"/>
  <c r="D10" i="1"/>
  <c r="D11" i="1"/>
  <c r="D4" i="1"/>
  <c r="C12" i="1"/>
  <c r="C10" i="2"/>
  <c r="D9" i="2"/>
  <c r="D5" i="2"/>
  <c r="D6" i="2"/>
  <c r="D7" i="2"/>
  <c r="D8" i="2"/>
  <c r="D4" i="2"/>
  <c r="C9" i="2"/>
  <c r="B18" i="3"/>
  <c r="B19" i="3"/>
  <c r="C18" i="3"/>
  <c r="C19" i="3"/>
  <c r="D18" i="3"/>
  <c r="D19" i="3"/>
  <c r="E18" i="3"/>
  <c r="E19" i="3"/>
  <c r="F18" i="3"/>
  <c r="F19" i="3"/>
  <c r="G18" i="3"/>
  <c r="G19" i="3"/>
  <c r="H18" i="3"/>
  <c r="H19" i="3"/>
  <c r="I18" i="3"/>
  <c r="I19" i="3"/>
  <c r="J18" i="3"/>
  <c r="J19" i="3"/>
  <c r="K18" i="3"/>
  <c r="K19" i="3"/>
  <c r="L18" i="3"/>
  <c r="L19" i="3"/>
  <c r="M18" i="3"/>
  <c r="M19" i="3"/>
  <c r="N18" i="3"/>
  <c r="N19" i="3"/>
  <c r="O18" i="3"/>
  <c r="O19" i="3"/>
  <c r="P18" i="3"/>
  <c r="P19" i="3"/>
  <c r="Q18" i="3"/>
  <c r="Q19" i="3"/>
  <c r="R18" i="3"/>
  <c r="R19" i="3"/>
  <c r="S18" i="3"/>
  <c r="S19" i="3"/>
  <c r="T18" i="3"/>
  <c r="T19" i="3"/>
  <c r="U18" i="3"/>
  <c r="U19" i="3"/>
  <c r="V18" i="3"/>
  <c r="V19" i="3"/>
  <c r="W18" i="3"/>
  <c r="W19" i="3"/>
  <c r="X18" i="3"/>
  <c r="X19" i="3"/>
  <c r="Y18" i="3"/>
  <c r="Y19" i="3"/>
  <c r="Z18" i="3"/>
  <c r="Z19" i="3"/>
  <c r="AA18" i="3"/>
  <c r="AA19" i="3"/>
  <c r="AB18" i="3"/>
  <c r="AB19" i="3"/>
  <c r="AC18" i="3"/>
  <c r="AC19" i="3"/>
  <c r="AD18" i="3"/>
  <c r="AD19" i="3"/>
  <c r="AE18" i="3"/>
  <c r="AE19" i="3"/>
  <c r="AF18" i="3"/>
  <c r="AF19" i="3"/>
  <c r="AG18" i="3"/>
  <c r="AG19" i="3"/>
  <c r="AH18" i="3"/>
  <c r="AH19" i="3"/>
  <c r="AI18" i="3"/>
  <c r="AI19" i="3"/>
  <c r="B8" i="3"/>
  <c r="B9" i="3"/>
  <c r="C8" i="3"/>
  <c r="C9" i="3"/>
  <c r="D8" i="3"/>
  <c r="D9" i="3"/>
  <c r="E8" i="3"/>
  <c r="E9" i="3"/>
  <c r="F8" i="3"/>
  <c r="F9" i="3"/>
  <c r="G8" i="3"/>
  <c r="G9" i="3"/>
  <c r="H8" i="3"/>
  <c r="H9" i="3"/>
  <c r="I8" i="3"/>
  <c r="I9" i="3"/>
  <c r="B9" i="2"/>
  <c r="B10" i="2"/>
  <c r="B12" i="1"/>
  <c r="B13" i="1"/>
</calcChain>
</file>

<file path=xl/comments1.xml><?xml version="1.0" encoding="utf-8"?>
<comments xmlns="http://schemas.openxmlformats.org/spreadsheetml/2006/main">
  <authors>
    <author>AMC</author>
  </authors>
  <commentList>
    <comment ref="A2" authorId="0" shapeId="0">
      <text>
        <r>
          <rPr>
            <b/>
            <sz val="9"/>
            <color indexed="81"/>
            <rFont val="Tahoma"/>
            <charset val="1"/>
          </rPr>
          <t>AMC:</t>
        </r>
        <r>
          <rPr>
            <sz val="9"/>
            <color indexed="81"/>
            <rFont val="Tahoma"/>
            <charset val="1"/>
          </rPr>
          <t xml:space="preserve">
Notice that this table displays Actual Costs rather than Baseline Costs.</t>
        </r>
      </text>
    </comment>
    <comment ref="A12" authorId="0" shapeId="0">
      <text>
        <r>
          <rPr>
            <b/>
            <sz val="9"/>
            <color indexed="81"/>
            <rFont val="Tahoma"/>
            <charset val="1"/>
          </rPr>
          <t>AMC:</t>
        </r>
        <r>
          <rPr>
            <sz val="9"/>
            <color indexed="81"/>
            <rFont val="Tahoma"/>
            <charset val="1"/>
          </rPr>
          <t xml:space="preserve">
This is the data that has been used since the start of the project, simply inserting the new EV and AC information each reporting period.</t>
        </r>
      </text>
    </comment>
    <comment ref="A21" authorId="0" shapeId="0">
      <text>
        <r>
          <rPr>
            <b/>
            <sz val="9"/>
            <color indexed="81"/>
            <rFont val="Arial"/>
            <family val="2"/>
          </rPr>
          <t>AMC:</t>
        </r>
        <r>
          <rPr>
            <sz val="9"/>
            <color indexed="81"/>
            <rFont val="Arial"/>
            <family val="2"/>
          </rPr>
          <t xml:space="preserve">
This data is copied from the Task Usage view of the .mpp file as BCWP.  It is plotted in the chart as "Work Performed" for plain language.</t>
        </r>
      </text>
    </comment>
    <comment ref="A22" authorId="0" shapeId="0">
      <text>
        <r>
          <rPr>
            <b/>
            <sz val="9"/>
            <color indexed="81"/>
            <rFont val="Arial"/>
            <family val="2"/>
          </rPr>
          <t>AMC:</t>
        </r>
        <r>
          <rPr>
            <sz val="9"/>
            <color indexed="81"/>
            <rFont val="Arial"/>
            <family val="2"/>
          </rPr>
          <t xml:space="preserve">
This data is copied from the Task Usage view of the .mpp file as ACWP.  The text in these cells have been coloured similarly to the chart.</t>
        </r>
      </text>
    </comment>
  </commentList>
</comments>
</file>

<file path=xl/sharedStrings.xml><?xml version="1.0" encoding="utf-8"?>
<sst xmlns="http://schemas.openxmlformats.org/spreadsheetml/2006/main" count="59" uniqueCount="39">
  <si>
    <t>Tasks</t>
  </si>
  <si>
    <t>Summary Tasks</t>
  </si>
  <si>
    <t>Project Management</t>
  </si>
  <si>
    <t>Design</t>
  </si>
  <si>
    <t>Construction</t>
  </si>
  <si>
    <t>Borlaug Building</t>
  </si>
  <si>
    <t>Marquez Library</t>
  </si>
  <si>
    <t>Salam Center</t>
  </si>
  <si>
    <t>Sen Building</t>
  </si>
  <si>
    <t>Commissioning</t>
  </si>
  <si>
    <t>Sub-total</t>
  </si>
  <si>
    <t>Contingency</t>
  </si>
  <si>
    <t>Total</t>
  </si>
  <si>
    <t>Resource Group</t>
  </si>
  <si>
    <t>Administration</t>
  </si>
  <si>
    <t>Equipment</t>
  </si>
  <si>
    <t>Furniture</t>
  </si>
  <si>
    <t>General Contractor</t>
  </si>
  <si>
    <t>Jan</t>
  </si>
  <si>
    <t>Feb</t>
  </si>
  <si>
    <t>Mar</t>
  </si>
  <si>
    <t>Apr</t>
  </si>
  <si>
    <t>May</t>
  </si>
  <si>
    <t>Jun</t>
  </si>
  <si>
    <t>Jul</t>
  </si>
  <si>
    <t>Aug</t>
  </si>
  <si>
    <t>Cumulative total</t>
  </si>
  <si>
    <t>Total with contingency</t>
  </si>
  <si>
    <t>Weekly</t>
  </si>
  <si>
    <t>Task Expense Summary</t>
  </si>
  <si>
    <t>Resource Expense Summary</t>
  </si>
  <si>
    <t>Cash Flow Summary</t>
  </si>
  <si>
    <t>Earned Value</t>
  </si>
  <si>
    <t>Actual Cost</t>
  </si>
  <si>
    <t>Actual Monthly</t>
  </si>
  <si>
    <t>Baseline</t>
  </si>
  <si>
    <t>Actual</t>
  </si>
  <si>
    <t>Variance</t>
  </si>
  <si>
    <t>This chart will automatically populate when you insert the BCWP and ACWP data into the weekly table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</si>
</sst>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&quot;$&quot;#,##0_);[Red]\(&quot;$&quot;#,##0\)"/>
    <numFmt numFmtId="167" formatCode="&quot;$&quot;#,##0.00_);[Red]\(&quot;$&quot;#,##0.00\)"/>
  </numFmts>
  <fonts count="12" x14ac:knownFonts="1"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9"/>
      <color indexed="81"/>
      <name val="Arial"/>
      <family val="2"/>
    </font>
    <font>
      <b/>
      <sz val="9"/>
      <color indexed="8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2" fillId="0" borderId="2" xfId="0" applyFont="1" applyBorder="1" applyAlignment="1">
      <alignment horizontal="left"/>
    </xf>
    <xf numFmtId="164" fontId="2" fillId="0" borderId="2" xfId="0" applyNumberFormat="1" applyFont="1" applyBorder="1"/>
    <xf numFmtId="0" fontId="2" fillId="0" borderId="2" xfId="0" applyFont="1" applyBorder="1"/>
    <xf numFmtId="165" fontId="0" fillId="0" borderId="0" xfId="0" applyNumberFormat="1"/>
    <xf numFmtId="0" fontId="2" fillId="0" borderId="0" xfId="0" applyFont="1" applyAlignment="1">
      <alignment horizontal="center"/>
    </xf>
    <xf numFmtId="165" fontId="2" fillId="0" borderId="0" xfId="0" applyNumberFormat="1" applyFont="1"/>
    <xf numFmtId="165" fontId="0" fillId="0" borderId="1" xfId="0" applyNumberFormat="1" applyBorder="1"/>
    <xf numFmtId="165" fontId="2" fillId="0" borderId="2" xfId="0" applyNumberFormat="1" applyFont="1" applyBorder="1"/>
    <xf numFmtId="16" fontId="2" fillId="0" borderId="0" xfId="0" applyNumberFormat="1" applyFont="1" applyAlignment="1">
      <alignment horizontal="center"/>
    </xf>
    <xf numFmtId="0" fontId="5" fillId="2" borderId="0" xfId="0" applyFont="1" applyFill="1"/>
    <xf numFmtId="0" fontId="6" fillId="2" borderId="0" xfId="0" applyFont="1" applyFill="1" applyBorder="1"/>
    <xf numFmtId="167" fontId="0" fillId="0" borderId="0" xfId="0" applyNumberFormat="1"/>
    <xf numFmtId="0" fontId="4" fillId="2" borderId="0" xfId="0" applyFont="1" applyFill="1"/>
    <xf numFmtId="0" fontId="4" fillId="2" borderId="0" xfId="0" applyFont="1" applyFill="1" applyBorder="1"/>
    <xf numFmtId="0" fontId="1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 Expense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180336832895887"/>
          <c:y val="0.17171296296296296"/>
          <c:w val="0.82644203849518805"/>
          <c:h val="0.48305701370662002"/>
        </c:manualLayout>
      </c:layout>
      <c:barChart>
        <c:barDir val="col"/>
        <c:grouping val="clustered"/>
        <c:varyColors val="0"/>
        <c:ser>
          <c:idx val="0"/>
          <c:order val="0"/>
          <c:tx>
            <c:v>Baseline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('Task Expense Statement'!$A$4:$A$5,'Task Expense Statement'!$A$7:$A$11,'Task Expense Statement'!$A$13)</c:f>
              <c:strCache>
                <c:ptCount val="8"/>
                <c:pt idx="0">
                  <c:v>Project Management</c:v>
                </c:pt>
                <c:pt idx="1">
                  <c:v>Design</c:v>
                </c:pt>
                <c:pt idx="2">
                  <c:v>Borlaug Building</c:v>
                </c:pt>
                <c:pt idx="3">
                  <c:v>Marquez Library</c:v>
                </c:pt>
                <c:pt idx="4">
                  <c:v>Salam Center</c:v>
                </c:pt>
                <c:pt idx="5">
                  <c:v>Sen Building</c:v>
                </c:pt>
                <c:pt idx="6">
                  <c:v>Commissioning</c:v>
                </c:pt>
                <c:pt idx="7">
                  <c:v>Contingency</c:v>
                </c:pt>
              </c:strCache>
            </c:strRef>
          </c:cat>
          <c:val>
            <c:numRef>
              <c:f>('Task Expense Statement'!$B$4:$B$5,'Task Expense Statement'!$B$7:$B$11,'Task Expense Statement'!$B$13)</c:f>
              <c:numCache>
                <c:formatCode>"$"#,##0_);\("$"#,##0\)</c:formatCode>
                <c:ptCount val="8"/>
                <c:pt idx="0">
                  <c:v>38080</c:v>
                </c:pt>
                <c:pt idx="1">
                  <c:v>101120</c:v>
                </c:pt>
                <c:pt idx="2">
                  <c:v>271400</c:v>
                </c:pt>
                <c:pt idx="3">
                  <c:v>271400</c:v>
                </c:pt>
                <c:pt idx="4">
                  <c:v>407100</c:v>
                </c:pt>
                <c:pt idx="5">
                  <c:v>407100</c:v>
                </c:pt>
                <c:pt idx="6">
                  <c:v>17600</c:v>
                </c:pt>
                <c:pt idx="7">
                  <c:v>151200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('Task Expense Statement'!$A$4:$A$5,'Task Expense Statement'!$A$7:$A$11,'Task Expense Statement'!$A$13)</c:f>
              <c:strCache>
                <c:ptCount val="8"/>
                <c:pt idx="0">
                  <c:v>Project Management</c:v>
                </c:pt>
                <c:pt idx="1">
                  <c:v>Design</c:v>
                </c:pt>
                <c:pt idx="2">
                  <c:v>Borlaug Building</c:v>
                </c:pt>
                <c:pt idx="3">
                  <c:v>Marquez Library</c:v>
                </c:pt>
                <c:pt idx="4">
                  <c:v>Salam Center</c:v>
                </c:pt>
                <c:pt idx="5">
                  <c:v>Sen Building</c:v>
                </c:pt>
                <c:pt idx="6">
                  <c:v>Commissioning</c:v>
                </c:pt>
                <c:pt idx="7">
                  <c:v>Contingency</c:v>
                </c:pt>
              </c:strCache>
            </c:strRef>
          </c:cat>
          <c:val>
            <c:numRef>
              <c:f>('Task Expense Statement'!$C$4:$C$5,'Task Expense Statement'!$C$7:$C$11,'Task Expense Statement'!$C$13)</c:f>
              <c:numCache>
                <c:formatCode>"$"#,##0_);[Red]\("$"#,##0\)</c:formatCode>
                <c:ptCount val="8"/>
                <c:pt idx="0">
                  <c:v>35761.24</c:v>
                </c:pt>
                <c:pt idx="1">
                  <c:v>117960</c:v>
                </c:pt>
                <c:pt idx="2">
                  <c:v>271400</c:v>
                </c:pt>
                <c:pt idx="3">
                  <c:v>271400</c:v>
                </c:pt>
                <c:pt idx="4">
                  <c:v>407100</c:v>
                </c:pt>
                <c:pt idx="5">
                  <c:v>407100</c:v>
                </c:pt>
                <c:pt idx="6">
                  <c:v>18000</c:v>
                </c:pt>
                <c:pt idx="7" formatCode="&quot;$&quot;#,##0_);\(&quot;$&quot;#,##0\)">
                  <c:v>14921.239999999998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729728"/>
        <c:axId val="209582592"/>
      </c:barChart>
      <c:catAx>
        <c:axId val="20972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82592"/>
        <c:crosses val="autoZero"/>
        <c:auto val="1"/>
        <c:lblAlgn val="ctr"/>
        <c:lblOffset val="100"/>
        <c:noMultiLvlLbl val="0"/>
      </c:catAx>
      <c:valAx>
        <c:axId val="209582592"/>
        <c:scaling>
          <c:orientation val="minMax"/>
        </c:scaling>
        <c:delete val="0"/>
        <c:axPos val="l"/>
        <c:numFmt formatCode="&quot;$&quot;#,##0_);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29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9356517935258"/>
          <c:y val="8.4119641294838149E-2"/>
          <c:w val="0.95833333333333326"/>
          <c:h val="0.24037073490813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Resource Expense</a:t>
            </a:r>
            <a:r>
              <a:rPr lang="en-US" baseline="0"/>
              <a:t> Comparison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070625546806649"/>
          <c:y val="0.17171296296296296"/>
          <c:w val="0.81587248468941387"/>
          <c:h val="0.50543270632837567"/>
        </c:manualLayout>
      </c:layout>
      <c:barChart>
        <c:barDir val="col"/>
        <c:grouping val="clustered"/>
        <c:varyColors val="0"/>
        <c:ser>
          <c:idx val="0"/>
          <c:order val="0"/>
          <c:tx>
            <c:v>Baseline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('Resource Expense Statement'!$A$4:$A$8,'Resource Expense Statement'!$A$10)</c:f>
              <c:strCache>
                <c:ptCount val="6"/>
                <c:pt idx="0">
                  <c:v>Administration</c:v>
                </c:pt>
                <c:pt idx="1">
                  <c:v>Design</c:v>
                </c:pt>
                <c:pt idx="2">
                  <c:v>Equipment</c:v>
                </c:pt>
                <c:pt idx="3">
                  <c:v>Furniture</c:v>
                </c:pt>
                <c:pt idx="4">
                  <c:v>General Contractor</c:v>
                </c:pt>
                <c:pt idx="5">
                  <c:v>Contingency</c:v>
                </c:pt>
              </c:strCache>
            </c:strRef>
          </c:cat>
          <c:val>
            <c:numRef>
              <c:f>('Resource Expense Statement'!$B$4:$B$8,'Resource Expense Statement'!$B$10)</c:f>
              <c:numCache>
                <c:formatCode>"$"#,##0_);\("$"#,##0\)</c:formatCode>
                <c:ptCount val="6"/>
                <c:pt idx="0">
                  <c:v>29600</c:v>
                </c:pt>
                <c:pt idx="1">
                  <c:v>127200</c:v>
                </c:pt>
                <c:pt idx="2">
                  <c:v>958000</c:v>
                </c:pt>
                <c:pt idx="3">
                  <c:v>199000</c:v>
                </c:pt>
                <c:pt idx="4">
                  <c:v>200000</c:v>
                </c:pt>
                <c:pt idx="5">
                  <c:v>151200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('Resource Expense Statement'!$A$4:$A$8,'Resource Expense Statement'!$A$10)</c:f>
              <c:strCache>
                <c:ptCount val="6"/>
                <c:pt idx="0">
                  <c:v>Administration</c:v>
                </c:pt>
                <c:pt idx="1">
                  <c:v>Design</c:v>
                </c:pt>
                <c:pt idx="2">
                  <c:v>Equipment</c:v>
                </c:pt>
                <c:pt idx="3">
                  <c:v>Furniture</c:v>
                </c:pt>
                <c:pt idx="4">
                  <c:v>General Contractor</c:v>
                </c:pt>
                <c:pt idx="5">
                  <c:v>Contingency</c:v>
                </c:pt>
              </c:strCache>
            </c:strRef>
          </c:cat>
          <c:val>
            <c:numRef>
              <c:f>('Resource Expense Statement'!$C$4:$C$8,'Resource Expense Statement'!$C$10)</c:f>
              <c:numCache>
                <c:formatCode>"$"#,##0_);[Red]\("$"#,##0\)</c:formatCode>
                <c:ptCount val="6"/>
                <c:pt idx="0">
                  <c:v>27321.24</c:v>
                </c:pt>
                <c:pt idx="1">
                  <c:v>144400</c:v>
                </c:pt>
                <c:pt idx="2">
                  <c:v>958000</c:v>
                </c:pt>
                <c:pt idx="3">
                  <c:v>199000</c:v>
                </c:pt>
                <c:pt idx="4">
                  <c:v>200000</c:v>
                </c:pt>
                <c:pt idx="5" formatCode="&quot;$&quot;#,##0_);\(&quot;$&quot;#,##0\)">
                  <c:v>14921.240000000002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728944"/>
        <c:axId val="209729336"/>
      </c:barChart>
      <c:catAx>
        <c:axId val="20972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29336"/>
        <c:crosses val="autoZero"/>
        <c:auto val="1"/>
        <c:lblAlgn val="ctr"/>
        <c:lblOffset val="100"/>
        <c:noMultiLvlLbl val="0"/>
      </c:catAx>
      <c:valAx>
        <c:axId val="209729336"/>
        <c:scaling>
          <c:orientation val="minMax"/>
        </c:scaling>
        <c:delete val="0"/>
        <c:axPos val="l"/>
        <c:numFmt formatCode="&quot;$&quot;#,##0_);\(&quot;$&quot;#,##0\)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28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546762904636916"/>
          <c:y val="0.11652704870224556"/>
          <c:w val="0.94444444444444442"/>
          <c:h val="0.272778142315543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 Narrow"/>
                <a:ea typeface="Arial"/>
                <a:cs typeface="Arial Narrow"/>
              </a:defRPr>
            </a:pPr>
            <a:r>
              <a:rPr lang="en-US" sz="1400" b="0">
                <a:latin typeface="Arial Narrow"/>
                <a:cs typeface="Arial Narrow"/>
              </a:rPr>
              <a:t>Cost Baseline</a:t>
            </a:r>
          </a:p>
        </c:rich>
      </c:tx>
      <c:layout>
        <c:manualLayout>
          <c:xMode val="edge"/>
          <c:yMode val="edge"/>
          <c:x val="0.42694520840397343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731054508252218"/>
          <c:y val="0.20866111648038155"/>
          <c:w val="0.52380880737809743"/>
          <c:h val="0.49606227691562405"/>
        </c:manualLayout>
      </c:layout>
      <c:lineChart>
        <c:grouping val="standard"/>
        <c:varyColors val="0"/>
        <c:ser>
          <c:idx val="0"/>
          <c:order val="0"/>
          <c:tx>
            <c:v>Baseline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Flow Summary'!$B$13:$AI$13</c:f>
              <c:numCache>
                <c:formatCode>d\-mmm</c:formatCode>
                <c:ptCount val="34"/>
                <c:pt idx="0">
                  <c:v>39817</c:v>
                </c:pt>
                <c:pt idx="1">
                  <c:v>39824</c:v>
                </c:pt>
                <c:pt idx="2">
                  <c:v>39831</c:v>
                </c:pt>
                <c:pt idx="3">
                  <c:v>39838</c:v>
                </c:pt>
                <c:pt idx="4">
                  <c:v>39845</c:v>
                </c:pt>
                <c:pt idx="5">
                  <c:v>39852</c:v>
                </c:pt>
                <c:pt idx="6">
                  <c:v>39859</c:v>
                </c:pt>
                <c:pt idx="7">
                  <c:v>39866</c:v>
                </c:pt>
                <c:pt idx="8">
                  <c:v>39873</c:v>
                </c:pt>
                <c:pt idx="9">
                  <c:v>39880</c:v>
                </c:pt>
                <c:pt idx="10">
                  <c:v>39887</c:v>
                </c:pt>
                <c:pt idx="11">
                  <c:v>39894</c:v>
                </c:pt>
                <c:pt idx="12">
                  <c:v>39901</c:v>
                </c:pt>
                <c:pt idx="13">
                  <c:v>39908</c:v>
                </c:pt>
                <c:pt idx="14">
                  <c:v>39915</c:v>
                </c:pt>
                <c:pt idx="15">
                  <c:v>39922</c:v>
                </c:pt>
                <c:pt idx="16">
                  <c:v>39929</c:v>
                </c:pt>
                <c:pt idx="17">
                  <c:v>39936</c:v>
                </c:pt>
                <c:pt idx="18">
                  <c:v>39943</c:v>
                </c:pt>
                <c:pt idx="19">
                  <c:v>39950</c:v>
                </c:pt>
                <c:pt idx="20">
                  <c:v>39957</c:v>
                </c:pt>
                <c:pt idx="21">
                  <c:v>39964</c:v>
                </c:pt>
                <c:pt idx="22">
                  <c:v>39971</c:v>
                </c:pt>
                <c:pt idx="23">
                  <c:v>39978</c:v>
                </c:pt>
                <c:pt idx="24">
                  <c:v>39985</c:v>
                </c:pt>
                <c:pt idx="25">
                  <c:v>39992</c:v>
                </c:pt>
                <c:pt idx="26">
                  <c:v>39999</c:v>
                </c:pt>
                <c:pt idx="27">
                  <c:v>40006</c:v>
                </c:pt>
                <c:pt idx="28">
                  <c:v>40013</c:v>
                </c:pt>
                <c:pt idx="29">
                  <c:v>40020</c:v>
                </c:pt>
                <c:pt idx="30">
                  <c:v>40027</c:v>
                </c:pt>
                <c:pt idx="31">
                  <c:v>40034</c:v>
                </c:pt>
                <c:pt idx="32">
                  <c:v>40041</c:v>
                </c:pt>
                <c:pt idx="33">
                  <c:v>40048</c:v>
                </c:pt>
              </c:numCache>
            </c:numRef>
          </c:cat>
          <c:val>
            <c:numRef>
              <c:f>'Cash Flow Summary'!$B$19:$AI$19</c:f>
              <c:numCache>
                <c:formatCode>"$"#,##0_);[Red]\("$"#,##0\)</c:formatCode>
                <c:ptCount val="34"/>
                <c:pt idx="0">
                  <c:v>1025</c:v>
                </c:pt>
                <c:pt idx="1">
                  <c:v>2050</c:v>
                </c:pt>
                <c:pt idx="2">
                  <c:v>3075</c:v>
                </c:pt>
                <c:pt idx="3">
                  <c:v>4100</c:v>
                </c:pt>
                <c:pt idx="4">
                  <c:v>5125</c:v>
                </c:pt>
                <c:pt idx="5">
                  <c:v>6150</c:v>
                </c:pt>
                <c:pt idx="6">
                  <c:v>20775</c:v>
                </c:pt>
                <c:pt idx="7">
                  <c:v>21800</c:v>
                </c:pt>
                <c:pt idx="8">
                  <c:v>29876.69</c:v>
                </c:pt>
                <c:pt idx="9">
                  <c:v>37953.379999999997</c:v>
                </c:pt>
                <c:pt idx="10">
                  <c:v>52270.07</c:v>
                </c:pt>
                <c:pt idx="11">
                  <c:v>60586.76</c:v>
                </c:pt>
                <c:pt idx="12">
                  <c:v>68903.45</c:v>
                </c:pt>
                <c:pt idx="13">
                  <c:v>91364.81</c:v>
                </c:pt>
                <c:pt idx="14">
                  <c:v>114641.5</c:v>
                </c:pt>
                <c:pt idx="15">
                  <c:v>122878.19</c:v>
                </c:pt>
                <c:pt idx="16">
                  <c:v>127654.88</c:v>
                </c:pt>
                <c:pt idx="17">
                  <c:v>129551.57</c:v>
                </c:pt>
                <c:pt idx="18">
                  <c:v>130728.26000000001</c:v>
                </c:pt>
                <c:pt idx="19">
                  <c:v>131249.62</c:v>
                </c:pt>
                <c:pt idx="20">
                  <c:v>131726.31</c:v>
                </c:pt>
                <c:pt idx="21">
                  <c:v>132203</c:v>
                </c:pt>
                <c:pt idx="22">
                  <c:v>132679.69</c:v>
                </c:pt>
                <c:pt idx="23">
                  <c:v>133156.38</c:v>
                </c:pt>
                <c:pt idx="24">
                  <c:v>133633.07</c:v>
                </c:pt>
                <c:pt idx="25">
                  <c:v>133950.43</c:v>
                </c:pt>
                <c:pt idx="26">
                  <c:v>692313.79</c:v>
                </c:pt>
                <c:pt idx="27">
                  <c:v>1213233.3400000001</c:v>
                </c:pt>
                <c:pt idx="28">
                  <c:v>1261900.51</c:v>
                </c:pt>
                <c:pt idx="29">
                  <c:v>1488777.2</c:v>
                </c:pt>
                <c:pt idx="30">
                  <c:v>1497465.02</c:v>
                </c:pt>
                <c:pt idx="31">
                  <c:v>1503092.48</c:v>
                </c:pt>
                <c:pt idx="32">
                  <c:v>1508719.94</c:v>
                </c:pt>
                <c:pt idx="33">
                  <c:v>1513799.94</c:v>
                </c:pt>
              </c:numCache>
            </c:numRef>
          </c:val>
          <c:smooth val="1"/>
        </c:ser>
        <c:ser>
          <c:idx val="1"/>
          <c:order val="1"/>
          <c:tx>
            <c:v>Contingency</c:v>
          </c:tx>
          <c:spPr>
            <a:ln w="25400">
              <a:solidFill>
                <a:srgbClr val="808080"/>
              </a:solidFill>
              <a:prstDash val="sysDash"/>
            </a:ln>
          </c:spPr>
          <c:marker>
            <c:symbol val="none"/>
          </c:marker>
          <c:dLbls>
            <c:dLbl>
              <c:idx val="3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Flow Summary'!$B$13:$AI$13</c:f>
              <c:numCache>
                <c:formatCode>d\-mmm</c:formatCode>
                <c:ptCount val="34"/>
                <c:pt idx="0">
                  <c:v>39817</c:v>
                </c:pt>
                <c:pt idx="1">
                  <c:v>39824</c:v>
                </c:pt>
                <c:pt idx="2">
                  <c:v>39831</c:v>
                </c:pt>
                <c:pt idx="3">
                  <c:v>39838</c:v>
                </c:pt>
                <c:pt idx="4">
                  <c:v>39845</c:v>
                </c:pt>
                <c:pt idx="5">
                  <c:v>39852</c:v>
                </c:pt>
                <c:pt idx="6">
                  <c:v>39859</c:v>
                </c:pt>
                <c:pt idx="7">
                  <c:v>39866</c:v>
                </c:pt>
                <c:pt idx="8">
                  <c:v>39873</c:v>
                </c:pt>
                <c:pt idx="9">
                  <c:v>39880</c:v>
                </c:pt>
                <c:pt idx="10">
                  <c:v>39887</c:v>
                </c:pt>
                <c:pt idx="11">
                  <c:v>39894</c:v>
                </c:pt>
                <c:pt idx="12">
                  <c:v>39901</c:v>
                </c:pt>
                <c:pt idx="13">
                  <c:v>39908</c:v>
                </c:pt>
                <c:pt idx="14">
                  <c:v>39915</c:v>
                </c:pt>
                <c:pt idx="15">
                  <c:v>39922</c:v>
                </c:pt>
                <c:pt idx="16">
                  <c:v>39929</c:v>
                </c:pt>
                <c:pt idx="17">
                  <c:v>39936</c:v>
                </c:pt>
                <c:pt idx="18">
                  <c:v>39943</c:v>
                </c:pt>
                <c:pt idx="19">
                  <c:v>39950</c:v>
                </c:pt>
                <c:pt idx="20">
                  <c:v>39957</c:v>
                </c:pt>
                <c:pt idx="21">
                  <c:v>39964</c:v>
                </c:pt>
                <c:pt idx="22">
                  <c:v>39971</c:v>
                </c:pt>
                <c:pt idx="23">
                  <c:v>39978</c:v>
                </c:pt>
                <c:pt idx="24">
                  <c:v>39985</c:v>
                </c:pt>
                <c:pt idx="25">
                  <c:v>39992</c:v>
                </c:pt>
                <c:pt idx="26">
                  <c:v>39999</c:v>
                </c:pt>
                <c:pt idx="27">
                  <c:v>40006</c:v>
                </c:pt>
                <c:pt idx="28">
                  <c:v>40013</c:v>
                </c:pt>
                <c:pt idx="29">
                  <c:v>40020</c:v>
                </c:pt>
                <c:pt idx="30">
                  <c:v>40027</c:v>
                </c:pt>
                <c:pt idx="31">
                  <c:v>40034</c:v>
                </c:pt>
                <c:pt idx="32">
                  <c:v>40041</c:v>
                </c:pt>
                <c:pt idx="33">
                  <c:v>40048</c:v>
                </c:pt>
              </c:numCache>
            </c:numRef>
          </c:cat>
          <c:val>
            <c:numRef>
              <c:f>'Cash Flow Summary'!$B$20:$AI$20</c:f>
              <c:numCache>
                <c:formatCode>"$"#,##0_);[Red]\("$"#,##0\)</c:formatCode>
                <c:ptCount val="34"/>
                <c:pt idx="0">
                  <c:v>1665000</c:v>
                </c:pt>
                <c:pt idx="1">
                  <c:v>1665000</c:v>
                </c:pt>
                <c:pt idx="2">
                  <c:v>1665000</c:v>
                </c:pt>
                <c:pt idx="3">
                  <c:v>1665000</c:v>
                </c:pt>
                <c:pt idx="4">
                  <c:v>1665000</c:v>
                </c:pt>
                <c:pt idx="5">
                  <c:v>1665000</c:v>
                </c:pt>
                <c:pt idx="6">
                  <c:v>1665000</c:v>
                </c:pt>
                <c:pt idx="7">
                  <c:v>1665000</c:v>
                </c:pt>
                <c:pt idx="8">
                  <c:v>1665000</c:v>
                </c:pt>
                <c:pt idx="9">
                  <c:v>1665000</c:v>
                </c:pt>
                <c:pt idx="10">
                  <c:v>1665000</c:v>
                </c:pt>
                <c:pt idx="11">
                  <c:v>1665000</c:v>
                </c:pt>
                <c:pt idx="12">
                  <c:v>1665000</c:v>
                </c:pt>
                <c:pt idx="13">
                  <c:v>1665000</c:v>
                </c:pt>
                <c:pt idx="14">
                  <c:v>1665000</c:v>
                </c:pt>
                <c:pt idx="15">
                  <c:v>1665000</c:v>
                </c:pt>
                <c:pt idx="16">
                  <c:v>1665000</c:v>
                </c:pt>
                <c:pt idx="17">
                  <c:v>1665000</c:v>
                </c:pt>
                <c:pt idx="18">
                  <c:v>1665000</c:v>
                </c:pt>
                <c:pt idx="19">
                  <c:v>1665000</c:v>
                </c:pt>
                <c:pt idx="20">
                  <c:v>1665000</c:v>
                </c:pt>
                <c:pt idx="21">
                  <c:v>1665000</c:v>
                </c:pt>
                <c:pt idx="22">
                  <c:v>1665000</c:v>
                </c:pt>
                <c:pt idx="23">
                  <c:v>1665000</c:v>
                </c:pt>
                <c:pt idx="24">
                  <c:v>1665000</c:v>
                </c:pt>
                <c:pt idx="25">
                  <c:v>1665000</c:v>
                </c:pt>
                <c:pt idx="26">
                  <c:v>1665000</c:v>
                </c:pt>
                <c:pt idx="27">
                  <c:v>1665000</c:v>
                </c:pt>
                <c:pt idx="28">
                  <c:v>1665000</c:v>
                </c:pt>
                <c:pt idx="29">
                  <c:v>1665000</c:v>
                </c:pt>
                <c:pt idx="30">
                  <c:v>1665000</c:v>
                </c:pt>
                <c:pt idx="31">
                  <c:v>1665000</c:v>
                </c:pt>
                <c:pt idx="32">
                  <c:v>1665000</c:v>
                </c:pt>
                <c:pt idx="33">
                  <c:v>1665000</c:v>
                </c:pt>
              </c:numCache>
            </c:numRef>
          </c:val>
          <c:smooth val="0"/>
        </c:ser>
        <c:ser>
          <c:idx val="2"/>
          <c:order val="2"/>
          <c:tx>
            <c:v>Work Performed</c:v>
          </c:tx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cat>
            <c:numRef>
              <c:f>'Cash Flow Summary'!$B$13:$AI$13</c:f>
              <c:numCache>
                <c:formatCode>d\-mmm</c:formatCode>
                <c:ptCount val="34"/>
                <c:pt idx="0">
                  <c:v>39817</c:v>
                </c:pt>
                <c:pt idx="1">
                  <c:v>39824</c:v>
                </c:pt>
                <c:pt idx="2">
                  <c:v>39831</c:v>
                </c:pt>
                <c:pt idx="3">
                  <c:v>39838</c:v>
                </c:pt>
                <c:pt idx="4">
                  <c:v>39845</c:v>
                </c:pt>
                <c:pt idx="5">
                  <c:v>39852</c:v>
                </c:pt>
                <c:pt idx="6">
                  <c:v>39859</c:v>
                </c:pt>
                <c:pt idx="7">
                  <c:v>39866</c:v>
                </c:pt>
                <c:pt idx="8">
                  <c:v>39873</c:v>
                </c:pt>
                <c:pt idx="9">
                  <c:v>39880</c:v>
                </c:pt>
                <c:pt idx="10">
                  <c:v>39887</c:v>
                </c:pt>
                <c:pt idx="11">
                  <c:v>39894</c:v>
                </c:pt>
                <c:pt idx="12">
                  <c:v>39901</c:v>
                </c:pt>
                <c:pt idx="13">
                  <c:v>39908</c:v>
                </c:pt>
                <c:pt idx="14">
                  <c:v>39915</c:v>
                </c:pt>
                <c:pt idx="15">
                  <c:v>39922</c:v>
                </c:pt>
                <c:pt idx="16">
                  <c:v>39929</c:v>
                </c:pt>
                <c:pt idx="17">
                  <c:v>39936</c:v>
                </c:pt>
                <c:pt idx="18">
                  <c:v>39943</c:v>
                </c:pt>
                <c:pt idx="19">
                  <c:v>39950</c:v>
                </c:pt>
                <c:pt idx="20">
                  <c:v>39957</c:v>
                </c:pt>
                <c:pt idx="21">
                  <c:v>39964</c:v>
                </c:pt>
                <c:pt idx="22">
                  <c:v>39971</c:v>
                </c:pt>
                <c:pt idx="23">
                  <c:v>39978</c:v>
                </c:pt>
                <c:pt idx="24">
                  <c:v>39985</c:v>
                </c:pt>
                <c:pt idx="25">
                  <c:v>39992</c:v>
                </c:pt>
                <c:pt idx="26">
                  <c:v>39999</c:v>
                </c:pt>
                <c:pt idx="27">
                  <c:v>40006</c:v>
                </c:pt>
                <c:pt idx="28">
                  <c:v>40013</c:v>
                </c:pt>
                <c:pt idx="29">
                  <c:v>40020</c:v>
                </c:pt>
                <c:pt idx="30">
                  <c:v>40027</c:v>
                </c:pt>
                <c:pt idx="31">
                  <c:v>40034</c:v>
                </c:pt>
                <c:pt idx="32">
                  <c:v>40041</c:v>
                </c:pt>
                <c:pt idx="33">
                  <c:v>40048</c:v>
                </c:pt>
              </c:numCache>
            </c:numRef>
          </c:cat>
          <c:val>
            <c:numRef>
              <c:f>'Cash Flow Summary'!$B$21:$AI$21</c:f>
              <c:numCache>
                <c:formatCode>"$"#,##0_);[Red]\("$"#,##0\)</c:formatCode>
                <c:ptCount val="34"/>
                <c:pt idx="0">
                  <c:v>820</c:v>
                </c:pt>
                <c:pt idx="1">
                  <c:v>1640</c:v>
                </c:pt>
                <c:pt idx="2">
                  <c:v>2460</c:v>
                </c:pt>
                <c:pt idx="3">
                  <c:v>3280</c:v>
                </c:pt>
                <c:pt idx="4">
                  <c:v>4100</c:v>
                </c:pt>
                <c:pt idx="5">
                  <c:v>4920</c:v>
                </c:pt>
                <c:pt idx="6">
                  <c:v>5740</c:v>
                </c:pt>
                <c:pt idx="7">
                  <c:v>20160</c:v>
                </c:pt>
                <c:pt idx="8">
                  <c:v>20980</c:v>
                </c:pt>
                <c:pt idx="9">
                  <c:v>21800</c:v>
                </c:pt>
                <c:pt idx="10">
                  <c:v>27437.75</c:v>
                </c:pt>
                <c:pt idx="11">
                  <c:v>33075.49</c:v>
                </c:pt>
                <c:pt idx="12">
                  <c:v>38713.26</c:v>
                </c:pt>
                <c:pt idx="13">
                  <c:v>49959.46</c:v>
                </c:pt>
                <c:pt idx="14">
                  <c:v>59217.21</c:v>
                </c:pt>
                <c:pt idx="15">
                  <c:v>67274.98</c:v>
                </c:pt>
                <c:pt idx="16">
                  <c:v>89391.39</c:v>
                </c:pt>
                <c:pt idx="17">
                  <c:v>110814.49</c:v>
                </c:pt>
                <c:pt idx="18">
                  <c:v>116785.57</c:v>
                </c:pt>
                <c:pt idx="19">
                  <c:v>118682.44</c:v>
                </c:pt>
                <c:pt idx="20">
                  <c:v>121053.54</c:v>
                </c:pt>
                <c:pt idx="21">
                  <c:v>123980.49</c:v>
                </c:pt>
                <c:pt idx="22">
                  <c:v>127278.07</c:v>
                </c:pt>
                <c:pt idx="23">
                  <c:v>129575.63</c:v>
                </c:pt>
                <c:pt idx="24">
                  <c:v>131186.60999999999</c:v>
                </c:pt>
                <c:pt idx="25" formatCode="&quot;$&quot;#,##0.00_);[Red]\(&quot;$&quot;#,##0.00\)">
                  <c:v>131985.57999999999</c:v>
                </c:pt>
                <c:pt idx="26" formatCode="&quot;$&quot;#,##0.00_);[Red]\(&quot;$&quot;#,##0.00\)">
                  <c:v>691041.85</c:v>
                </c:pt>
                <c:pt idx="27" formatCode="&quot;$&quot;#,##0.00_);[Red]\(&quot;$&quot;#,##0.00\)">
                  <c:v>1214666.6100000001</c:v>
                </c:pt>
                <c:pt idx="28" formatCode="&quot;$&quot;#,##0.00_);[Red]\(&quot;$&quot;#,##0.00\)">
                  <c:v>1269157.98</c:v>
                </c:pt>
                <c:pt idx="29" formatCode="&quot;$&quot;#,##0.00_);[Red]\(&quot;$&quot;#,##0.00\)">
                  <c:v>1501782.53</c:v>
                </c:pt>
                <c:pt idx="30" formatCode="&quot;$&quot;#,##0.00_);[Red]\(&quot;$&quot;#,##0.00\)">
                  <c:v>1508720</c:v>
                </c:pt>
                <c:pt idx="31" formatCode="&quot;$&quot;#,##0.00_);[Red]\(&quot;$&quot;#,##0.00\)">
                  <c:v>1513800</c:v>
                </c:pt>
              </c:numCache>
            </c:numRef>
          </c:val>
          <c:smooth val="1"/>
        </c:ser>
        <c:ser>
          <c:idx val="3"/>
          <c:order val="3"/>
          <c:tx>
            <c:v>Actual Cost</c:v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cat>
            <c:numRef>
              <c:f>'Cash Flow Summary'!$B$13:$AI$13</c:f>
              <c:numCache>
                <c:formatCode>d\-mmm</c:formatCode>
                <c:ptCount val="34"/>
                <c:pt idx="0">
                  <c:v>39817</c:v>
                </c:pt>
                <c:pt idx="1">
                  <c:v>39824</c:v>
                </c:pt>
                <c:pt idx="2">
                  <c:v>39831</c:v>
                </c:pt>
                <c:pt idx="3">
                  <c:v>39838</c:v>
                </c:pt>
                <c:pt idx="4">
                  <c:v>39845</c:v>
                </c:pt>
                <c:pt idx="5">
                  <c:v>39852</c:v>
                </c:pt>
                <c:pt idx="6">
                  <c:v>39859</c:v>
                </c:pt>
                <c:pt idx="7">
                  <c:v>39866</c:v>
                </c:pt>
                <c:pt idx="8">
                  <c:v>39873</c:v>
                </c:pt>
                <c:pt idx="9">
                  <c:v>39880</c:v>
                </c:pt>
                <c:pt idx="10">
                  <c:v>39887</c:v>
                </c:pt>
                <c:pt idx="11">
                  <c:v>39894</c:v>
                </c:pt>
                <c:pt idx="12">
                  <c:v>39901</c:v>
                </c:pt>
                <c:pt idx="13">
                  <c:v>39908</c:v>
                </c:pt>
                <c:pt idx="14">
                  <c:v>39915</c:v>
                </c:pt>
                <c:pt idx="15">
                  <c:v>39922</c:v>
                </c:pt>
                <c:pt idx="16">
                  <c:v>39929</c:v>
                </c:pt>
                <c:pt idx="17">
                  <c:v>39936</c:v>
                </c:pt>
                <c:pt idx="18">
                  <c:v>39943</c:v>
                </c:pt>
                <c:pt idx="19">
                  <c:v>39950</c:v>
                </c:pt>
                <c:pt idx="20">
                  <c:v>39957</c:v>
                </c:pt>
                <c:pt idx="21">
                  <c:v>39964</c:v>
                </c:pt>
                <c:pt idx="22">
                  <c:v>39971</c:v>
                </c:pt>
                <c:pt idx="23">
                  <c:v>39978</c:v>
                </c:pt>
                <c:pt idx="24">
                  <c:v>39985</c:v>
                </c:pt>
                <c:pt idx="25">
                  <c:v>39992</c:v>
                </c:pt>
                <c:pt idx="26">
                  <c:v>39999</c:v>
                </c:pt>
                <c:pt idx="27">
                  <c:v>40006</c:v>
                </c:pt>
                <c:pt idx="28">
                  <c:v>40013</c:v>
                </c:pt>
                <c:pt idx="29">
                  <c:v>40020</c:v>
                </c:pt>
                <c:pt idx="30">
                  <c:v>40027</c:v>
                </c:pt>
                <c:pt idx="31">
                  <c:v>40034</c:v>
                </c:pt>
                <c:pt idx="32">
                  <c:v>40041</c:v>
                </c:pt>
                <c:pt idx="33">
                  <c:v>40048</c:v>
                </c:pt>
              </c:numCache>
            </c:numRef>
          </c:cat>
          <c:val>
            <c:numRef>
              <c:f>'Cash Flow Summary'!$B$22:$AI$22</c:f>
              <c:numCache>
                <c:formatCode>"$"#,##0_);[Red]\("$"#,##0\)</c:formatCode>
                <c:ptCount val="34"/>
                <c:pt idx="0">
                  <c:v>947</c:v>
                </c:pt>
                <c:pt idx="1">
                  <c:v>1894</c:v>
                </c:pt>
                <c:pt idx="2">
                  <c:v>2841</c:v>
                </c:pt>
                <c:pt idx="3">
                  <c:v>3788</c:v>
                </c:pt>
                <c:pt idx="4">
                  <c:v>4735</c:v>
                </c:pt>
                <c:pt idx="5">
                  <c:v>5682</c:v>
                </c:pt>
                <c:pt idx="6">
                  <c:v>20229</c:v>
                </c:pt>
                <c:pt idx="7">
                  <c:v>21176</c:v>
                </c:pt>
                <c:pt idx="8">
                  <c:v>21248</c:v>
                </c:pt>
                <c:pt idx="9">
                  <c:v>21320</c:v>
                </c:pt>
                <c:pt idx="10">
                  <c:v>29236.69</c:v>
                </c:pt>
                <c:pt idx="11">
                  <c:v>37153.39</c:v>
                </c:pt>
                <c:pt idx="12">
                  <c:v>37710.080000000002</c:v>
                </c:pt>
                <c:pt idx="13">
                  <c:v>45751.94</c:v>
                </c:pt>
                <c:pt idx="14">
                  <c:v>50980.27</c:v>
                </c:pt>
                <c:pt idx="15">
                  <c:v>56666.879999999997</c:v>
                </c:pt>
                <c:pt idx="16">
                  <c:v>67956.259999999995</c:v>
                </c:pt>
                <c:pt idx="17">
                  <c:v>83659.19</c:v>
                </c:pt>
                <c:pt idx="18">
                  <c:v>100042.11</c:v>
                </c:pt>
                <c:pt idx="19">
                  <c:v>110933.28</c:v>
                </c:pt>
                <c:pt idx="20">
                  <c:v>124207.24</c:v>
                </c:pt>
                <c:pt idx="21">
                  <c:v>133681.45000000001</c:v>
                </c:pt>
                <c:pt idx="22">
                  <c:v>139533.38</c:v>
                </c:pt>
                <c:pt idx="23">
                  <c:v>143323.56</c:v>
                </c:pt>
                <c:pt idx="24">
                  <c:v>145882.98000000001</c:v>
                </c:pt>
                <c:pt idx="25" formatCode="&quot;$&quot;#,##0.00_);[Red]\(&quot;$&quot;#,##0.00\)">
                  <c:v>146494.73000000001</c:v>
                </c:pt>
                <c:pt idx="26" formatCode="&quot;$&quot;#,##0.00_);[Red]\(&quot;$&quot;#,##0.00\)">
                  <c:v>705278.58</c:v>
                </c:pt>
                <c:pt idx="27" formatCode="&quot;$&quot;#,##0.00_);[Red]\(&quot;$&quot;#,##0.00\)">
                  <c:v>1229155.3799999999</c:v>
                </c:pt>
                <c:pt idx="28" formatCode="&quot;$&quot;#,##0.00_);[Red]\(&quot;$&quot;#,##0.00\)">
                  <c:v>1283918.26</c:v>
                </c:pt>
                <c:pt idx="29" formatCode="&quot;$&quot;#,##0.00_);[Red]\(&quot;$&quot;#,##0.00\)">
                  <c:v>1516570.67</c:v>
                </c:pt>
                <c:pt idx="30" formatCode="&quot;$&quot;#,##0.00_);[Red]\(&quot;$&quot;#,##0.00\)">
                  <c:v>1523481.24</c:v>
                </c:pt>
                <c:pt idx="31" formatCode="&quot;$&quot;#,##0.00_);[Red]\(&quot;$&quot;#,##0.00\)">
                  <c:v>1528721.24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727376"/>
        <c:axId val="209728160"/>
      </c:lineChart>
      <c:dateAx>
        <c:axId val="209727376"/>
        <c:scaling>
          <c:orientation val="minMax"/>
        </c:scaling>
        <c:delete val="0"/>
        <c:axPos val="b"/>
        <c:numFmt formatCode="[$-409]mmmm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28160"/>
        <c:crosses val="autoZero"/>
        <c:auto val="1"/>
        <c:lblOffset val="100"/>
        <c:baseTimeUnit val="days"/>
        <c:majorUnit val="1"/>
        <c:majorTimeUnit val="months"/>
        <c:minorUnit val="7"/>
        <c:minorTimeUnit val="days"/>
      </c:dateAx>
      <c:valAx>
        <c:axId val="209728160"/>
        <c:scaling>
          <c:orientation val="minMax"/>
        </c:scaling>
        <c:delete val="0"/>
        <c:axPos val="l"/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27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2535935400419441"/>
          <c:y val="0.35195589378143372"/>
          <c:w val="0.71052732044858025"/>
          <c:h val="0.581006466370474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14</xdr:row>
      <xdr:rowOff>123825</xdr:rowOff>
    </xdr:from>
    <xdr:to>
      <xdr:col>5</xdr:col>
      <xdr:colOff>247650</xdr:colOff>
      <xdr:row>31</xdr:row>
      <xdr:rowOff>104775</xdr:rowOff>
    </xdr:to>
    <xdr:graphicFrame macro="">
      <xdr:nvGraphicFramePr>
        <xdr:cNvPr id="10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933450</xdr:colOff>
      <xdr:row>12</xdr:row>
      <xdr:rowOff>47625</xdr:rowOff>
    </xdr:from>
    <xdr:to>
      <xdr:col>7</xdr:col>
      <xdr:colOff>247650</xdr:colOff>
      <xdr:row>29</xdr:row>
      <xdr:rowOff>38100</xdr:rowOff>
    </xdr:to>
    <xdr:graphicFrame macro="">
      <xdr:nvGraphicFramePr>
        <xdr:cNvPr id="20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24</xdr:row>
      <xdr:rowOff>85725</xdr:rowOff>
    </xdr:from>
    <xdr:to>
      <xdr:col>6</xdr:col>
      <xdr:colOff>581025</xdr:colOff>
      <xdr:row>45</xdr:row>
      <xdr:rowOff>104775</xdr:rowOff>
    </xdr:to>
    <xdr:graphicFrame macro="">
      <xdr:nvGraphicFramePr>
        <xdr:cNvPr id="31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I21" sqref="I21"/>
    </sheetView>
  </sheetViews>
  <sheetFormatPr defaultColWidth="8.85546875" defaultRowHeight="12.75" x14ac:dyDescent="0.2"/>
  <cols>
    <col min="1" max="1" width="22.7109375" customWidth="1"/>
    <col min="2" max="2" width="13.42578125" bestFit="1" customWidth="1"/>
    <col min="3" max="3" width="12.5703125" customWidth="1"/>
    <col min="4" max="4" width="11.140625" customWidth="1"/>
  </cols>
  <sheetData>
    <row r="1" spans="1:4" ht="18" x14ac:dyDescent="0.25">
      <c r="A1" s="1" t="s">
        <v>29</v>
      </c>
    </row>
    <row r="3" spans="1:4" s="2" customFormat="1" x14ac:dyDescent="0.2">
      <c r="A3" s="2" t="s">
        <v>1</v>
      </c>
      <c r="B3" s="14" t="s">
        <v>35</v>
      </c>
      <c r="C3" s="2" t="s">
        <v>36</v>
      </c>
      <c r="D3" s="2" t="s">
        <v>37</v>
      </c>
    </row>
    <row r="4" spans="1:4" x14ac:dyDescent="0.2">
      <c r="A4" t="s">
        <v>2</v>
      </c>
      <c r="B4" s="3">
        <v>38080</v>
      </c>
      <c r="C4" s="13">
        <v>35761.24</v>
      </c>
      <c r="D4" s="13">
        <f>C4-B4</f>
        <v>-2318.760000000002</v>
      </c>
    </row>
    <row r="5" spans="1:4" x14ac:dyDescent="0.2">
      <c r="A5" t="s">
        <v>3</v>
      </c>
      <c r="B5" s="3">
        <v>101120</v>
      </c>
      <c r="C5" s="13">
        <v>117960</v>
      </c>
      <c r="D5" s="13">
        <f t="shared" ref="D5:D11" si="0">C5-B5</f>
        <v>16840</v>
      </c>
    </row>
    <row r="6" spans="1:4" x14ac:dyDescent="0.2">
      <c r="A6" t="s">
        <v>4</v>
      </c>
      <c r="B6" s="3"/>
      <c r="C6" s="13"/>
      <c r="D6" s="13"/>
    </row>
    <row r="7" spans="1:4" x14ac:dyDescent="0.2">
      <c r="A7" s="4" t="s">
        <v>5</v>
      </c>
      <c r="B7" s="3">
        <v>271400</v>
      </c>
      <c r="C7" s="13">
        <v>271400</v>
      </c>
      <c r="D7" s="13">
        <f t="shared" si="0"/>
        <v>0</v>
      </c>
    </row>
    <row r="8" spans="1:4" x14ac:dyDescent="0.2">
      <c r="A8" s="4" t="s">
        <v>6</v>
      </c>
      <c r="B8" s="3">
        <v>271400</v>
      </c>
      <c r="C8" s="13">
        <v>271400</v>
      </c>
      <c r="D8" s="13">
        <f t="shared" si="0"/>
        <v>0</v>
      </c>
    </row>
    <row r="9" spans="1:4" x14ac:dyDescent="0.2">
      <c r="A9" s="4" t="s">
        <v>7</v>
      </c>
      <c r="B9" s="3">
        <v>407100</v>
      </c>
      <c r="C9" s="13">
        <v>407100</v>
      </c>
      <c r="D9" s="13">
        <f t="shared" si="0"/>
        <v>0</v>
      </c>
    </row>
    <row r="10" spans="1:4" x14ac:dyDescent="0.2">
      <c r="A10" s="4" t="s">
        <v>8</v>
      </c>
      <c r="B10" s="3">
        <v>407100</v>
      </c>
      <c r="C10" s="13">
        <v>407100</v>
      </c>
      <c r="D10" s="13">
        <f t="shared" si="0"/>
        <v>0</v>
      </c>
    </row>
    <row r="11" spans="1:4" x14ac:dyDescent="0.2">
      <c r="A11" s="8" t="s">
        <v>9</v>
      </c>
      <c r="B11" s="9">
        <v>17600</v>
      </c>
      <c r="C11" s="16">
        <v>18000</v>
      </c>
      <c r="D11" s="16">
        <f t="shared" si="0"/>
        <v>400</v>
      </c>
    </row>
    <row r="12" spans="1:4" x14ac:dyDescent="0.2">
      <c r="A12" s="6" t="s">
        <v>10</v>
      </c>
      <c r="B12" s="7">
        <f>SUM(B4:B11)</f>
        <v>1513800</v>
      </c>
      <c r="C12" s="7">
        <f>SUM(C4:C11)</f>
        <v>1528721.24</v>
      </c>
      <c r="D12" s="7">
        <f>SUM(D4:D11)</f>
        <v>14921.239999999998</v>
      </c>
    </row>
    <row r="13" spans="1:4" x14ac:dyDescent="0.2">
      <c r="A13" s="5" t="s">
        <v>11</v>
      </c>
      <c r="B13" s="3">
        <f>B14-B12</f>
        <v>151200</v>
      </c>
      <c r="C13" s="3">
        <f>D12</f>
        <v>14921.239999999998</v>
      </c>
    </row>
    <row r="14" spans="1:4" ht="13.5" thickBot="1" x14ac:dyDescent="0.25">
      <c r="A14" s="10" t="s">
        <v>12</v>
      </c>
      <c r="B14" s="11">
        <v>1665000</v>
      </c>
    </row>
    <row r="15" spans="1:4" ht="13.5" thickTop="1" x14ac:dyDescent="0.2"/>
  </sheetData>
  <phoneticPr fontId="3" type="noConversion"/>
  <pageMargins left="0.75" right="0.75" top="1" bottom="1" header="0.5" footer="0.5"/>
  <pageSetup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12" sqref="F12"/>
    </sheetView>
  </sheetViews>
  <sheetFormatPr defaultColWidth="8.85546875" defaultRowHeight="12.75" x14ac:dyDescent="0.2"/>
  <cols>
    <col min="1" max="1" width="20.42578125" customWidth="1"/>
    <col min="2" max="2" width="11.7109375" bestFit="1" customWidth="1"/>
    <col min="3" max="3" width="11.28515625" bestFit="1" customWidth="1"/>
  </cols>
  <sheetData>
    <row r="1" spans="1:4" ht="18" x14ac:dyDescent="0.25">
      <c r="A1" s="1" t="s">
        <v>30</v>
      </c>
    </row>
    <row r="3" spans="1:4" s="2" customFormat="1" x14ac:dyDescent="0.2">
      <c r="A3" s="2" t="s">
        <v>13</v>
      </c>
      <c r="B3" s="14" t="s">
        <v>35</v>
      </c>
      <c r="C3" s="2" t="s">
        <v>36</v>
      </c>
      <c r="D3" s="2" t="s">
        <v>37</v>
      </c>
    </row>
    <row r="4" spans="1:4" x14ac:dyDescent="0.2">
      <c r="A4" t="s">
        <v>14</v>
      </c>
      <c r="B4" s="3">
        <v>29600</v>
      </c>
      <c r="C4" s="13">
        <v>27321.24</v>
      </c>
      <c r="D4" s="3">
        <f>C4-B4</f>
        <v>-2278.7599999999984</v>
      </c>
    </row>
    <row r="5" spans="1:4" x14ac:dyDescent="0.2">
      <c r="A5" t="s">
        <v>3</v>
      </c>
      <c r="B5" s="3">
        <v>127200</v>
      </c>
      <c r="C5" s="13">
        <v>144400</v>
      </c>
      <c r="D5" s="3">
        <f>C5-B5</f>
        <v>17200</v>
      </c>
    </row>
    <row r="6" spans="1:4" x14ac:dyDescent="0.2">
      <c r="A6" t="s">
        <v>15</v>
      </c>
      <c r="B6" s="3">
        <v>958000</v>
      </c>
      <c r="C6" s="13">
        <v>958000</v>
      </c>
      <c r="D6" s="3">
        <f>C6-B6</f>
        <v>0</v>
      </c>
    </row>
    <row r="7" spans="1:4" x14ac:dyDescent="0.2">
      <c r="A7" t="s">
        <v>16</v>
      </c>
      <c r="B7" s="3">
        <v>199000</v>
      </c>
      <c r="C7" s="13">
        <v>199000</v>
      </c>
      <c r="D7" s="3">
        <f>C7-B7</f>
        <v>0</v>
      </c>
    </row>
    <row r="8" spans="1:4" x14ac:dyDescent="0.2">
      <c r="A8" s="8" t="s">
        <v>17</v>
      </c>
      <c r="B8" s="9">
        <v>200000</v>
      </c>
      <c r="C8" s="16">
        <v>200000</v>
      </c>
      <c r="D8" s="9">
        <f>C8-B8</f>
        <v>0</v>
      </c>
    </row>
    <row r="9" spans="1:4" s="2" customFormat="1" x14ac:dyDescent="0.2">
      <c r="A9" s="2" t="s">
        <v>10</v>
      </c>
      <c r="B9" s="7">
        <f>SUM(B4:B8)</f>
        <v>1513800</v>
      </c>
      <c r="C9" s="7">
        <f>SUM(C4:C8)</f>
        <v>1528721.24</v>
      </c>
      <c r="D9" s="7">
        <f>SUM(D4:D8)</f>
        <v>14921.240000000002</v>
      </c>
    </row>
    <row r="10" spans="1:4" x14ac:dyDescent="0.2">
      <c r="A10" t="s">
        <v>11</v>
      </c>
      <c r="B10" s="3">
        <f>B11-B9</f>
        <v>151200</v>
      </c>
      <c r="C10" s="3">
        <f>D9</f>
        <v>14921.240000000002</v>
      </c>
    </row>
    <row r="11" spans="1:4" s="2" customFormat="1" ht="13.5" thickBot="1" x14ac:dyDescent="0.25">
      <c r="A11" s="12" t="s">
        <v>12</v>
      </c>
      <c r="B11" s="11">
        <v>1665000</v>
      </c>
      <c r="C11" s="11"/>
    </row>
    <row r="12" spans="1:4" ht="13.5" thickTop="1" x14ac:dyDescent="0.2"/>
  </sheetData>
  <phoneticPr fontId="3" type="noConversion"/>
  <pageMargins left="0.75" right="0.75" top="1" bottom="1" header="0.5" footer="0.5"/>
  <pageSetup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1"/>
  <sheetViews>
    <sheetView tabSelected="1" workbookViewId="0">
      <selection activeCell="H34" sqref="H34"/>
    </sheetView>
  </sheetViews>
  <sheetFormatPr defaultColWidth="8.85546875" defaultRowHeight="12.75" x14ac:dyDescent="0.2"/>
  <cols>
    <col min="1" max="1" width="21.85546875" customWidth="1"/>
    <col min="2" max="35" width="10.7109375" bestFit="1" customWidth="1"/>
  </cols>
  <sheetData>
    <row r="1" spans="1:35" ht="18" x14ac:dyDescent="0.25">
      <c r="A1" s="1" t="s">
        <v>31</v>
      </c>
    </row>
    <row r="2" spans="1:35" ht="15.75" x14ac:dyDescent="0.25">
      <c r="A2" s="22" t="s">
        <v>34</v>
      </c>
    </row>
    <row r="3" spans="1:35" s="2" customFormat="1" x14ac:dyDescent="0.2">
      <c r="A3" s="2" t="s">
        <v>0</v>
      </c>
      <c r="B3" s="14" t="s">
        <v>18</v>
      </c>
      <c r="C3" s="14" t="s">
        <v>19</v>
      </c>
      <c r="D3" s="14" t="s">
        <v>20</v>
      </c>
      <c r="E3" s="14" t="s">
        <v>21</v>
      </c>
      <c r="F3" s="14" t="s">
        <v>22</v>
      </c>
      <c r="G3" s="14" t="s">
        <v>23</v>
      </c>
      <c r="H3" s="14" t="s">
        <v>24</v>
      </c>
      <c r="I3" s="14" t="s">
        <v>25</v>
      </c>
    </row>
    <row r="4" spans="1:35" x14ac:dyDescent="0.2">
      <c r="A4" t="s">
        <v>2</v>
      </c>
      <c r="B4" s="13">
        <v>3788</v>
      </c>
      <c r="C4" s="13">
        <v>17388</v>
      </c>
      <c r="D4" s="13">
        <v>1288.07</v>
      </c>
      <c r="E4" s="13">
        <v>2002.12</v>
      </c>
      <c r="F4" s="13">
        <v>1906.78</v>
      </c>
      <c r="G4" s="13">
        <v>1684.89</v>
      </c>
      <c r="H4" s="13">
        <v>2065.64</v>
      </c>
      <c r="I4" s="13">
        <v>5637.75</v>
      </c>
    </row>
    <row r="5" spans="1:35" x14ac:dyDescent="0.2">
      <c r="A5" t="s">
        <v>3</v>
      </c>
      <c r="B5" s="13"/>
      <c r="C5" s="13"/>
      <c r="D5" s="13">
        <v>14912</v>
      </c>
      <c r="E5" s="13">
        <v>26061.49</v>
      </c>
      <c r="F5" s="13">
        <v>56860.79</v>
      </c>
      <c r="G5" s="13">
        <v>20125.71</v>
      </c>
      <c r="H5" s="13"/>
      <c r="I5" s="13"/>
    </row>
    <row r="6" spans="1:35" x14ac:dyDescent="0.2">
      <c r="A6" t="s">
        <v>4</v>
      </c>
      <c r="B6" s="13"/>
      <c r="C6" s="13"/>
      <c r="D6" s="13"/>
      <c r="E6" s="13"/>
      <c r="F6" s="13"/>
      <c r="G6" s="13"/>
      <c r="H6" s="13">
        <v>1353000</v>
      </c>
      <c r="I6" s="13">
        <v>4000</v>
      </c>
    </row>
    <row r="7" spans="1:35" x14ac:dyDescent="0.2">
      <c r="A7" s="8" t="s">
        <v>9</v>
      </c>
      <c r="B7" s="16"/>
      <c r="C7" s="16"/>
      <c r="D7" s="16"/>
      <c r="E7" s="16"/>
      <c r="F7" s="16"/>
      <c r="G7" s="16">
        <v>160</v>
      </c>
      <c r="H7" s="16">
        <v>15327.18</v>
      </c>
      <c r="I7" s="16">
        <v>2512.8200000000002</v>
      </c>
    </row>
    <row r="8" spans="1:35" s="2" customFormat="1" x14ac:dyDescent="0.2">
      <c r="A8" s="2" t="s">
        <v>10</v>
      </c>
      <c r="B8" s="15">
        <f>SUM(B4:B7)</f>
        <v>3788</v>
      </c>
      <c r="C8" s="15">
        <f t="shared" ref="C8:I8" si="0">SUM(C4:C7)</f>
        <v>17388</v>
      </c>
      <c r="D8" s="15">
        <f t="shared" si="0"/>
        <v>16200.07</v>
      </c>
      <c r="E8" s="15">
        <f t="shared" si="0"/>
        <v>28063.61</v>
      </c>
      <c r="F8" s="15">
        <f t="shared" si="0"/>
        <v>58767.57</v>
      </c>
      <c r="G8" s="15">
        <f t="shared" si="0"/>
        <v>21970.6</v>
      </c>
      <c r="H8" s="15">
        <f t="shared" si="0"/>
        <v>1370392.8199999998</v>
      </c>
      <c r="I8" s="15">
        <f t="shared" si="0"/>
        <v>12150.57</v>
      </c>
    </row>
    <row r="9" spans="1:35" x14ac:dyDescent="0.2">
      <c r="A9" t="s">
        <v>26</v>
      </c>
      <c r="B9" s="13">
        <f>B8</f>
        <v>3788</v>
      </c>
      <c r="C9" s="13">
        <f>B9+C8</f>
        <v>21176</v>
      </c>
      <c r="D9" s="13">
        <f t="shared" ref="D9:I9" si="1">C9+D8</f>
        <v>37376.07</v>
      </c>
      <c r="E9" s="13">
        <f t="shared" si="1"/>
        <v>65439.68</v>
      </c>
      <c r="F9" s="13">
        <f t="shared" si="1"/>
        <v>124207.25</v>
      </c>
      <c r="G9" s="13">
        <f t="shared" si="1"/>
        <v>146177.85</v>
      </c>
      <c r="H9" s="13">
        <f t="shared" si="1"/>
        <v>1516570.67</v>
      </c>
      <c r="I9" s="13">
        <f t="shared" si="1"/>
        <v>1528721.24</v>
      </c>
    </row>
    <row r="10" spans="1:35" s="2" customFormat="1" ht="13.5" thickBot="1" x14ac:dyDescent="0.25">
      <c r="A10" s="12" t="s">
        <v>27</v>
      </c>
      <c r="B10" s="17">
        <v>1665000</v>
      </c>
      <c r="C10" s="17">
        <v>1665000</v>
      </c>
      <c r="D10" s="17">
        <v>1665000</v>
      </c>
      <c r="E10" s="17">
        <v>1665000</v>
      </c>
      <c r="F10" s="17">
        <v>1665000</v>
      </c>
      <c r="G10" s="17">
        <v>1665000</v>
      </c>
      <c r="H10" s="17">
        <v>1665000</v>
      </c>
      <c r="I10" s="17">
        <v>1665000</v>
      </c>
    </row>
    <row r="11" spans="1:35" ht="13.5" thickTop="1" x14ac:dyDescent="0.2"/>
    <row r="12" spans="1:35" ht="15.75" x14ac:dyDescent="0.25">
      <c r="A12" s="23" t="s">
        <v>28</v>
      </c>
    </row>
    <row r="13" spans="1:35" x14ac:dyDescent="0.2">
      <c r="A13" s="2" t="s">
        <v>0</v>
      </c>
      <c r="B13" s="18">
        <v>39817</v>
      </c>
      <c r="C13" s="18">
        <v>39824</v>
      </c>
      <c r="D13" s="18">
        <v>39831</v>
      </c>
      <c r="E13" s="18">
        <v>39838</v>
      </c>
      <c r="F13" s="18">
        <v>39845</v>
      </c>
      <c r="G13" s="18">
        <v>39852</v>
      </c>
      <c r="H13" s="18">
        <v>39859</v>
      </c>
      <c r="I13" s="18">
        <v>39866</v>
      </c>
      <c r="J13" s="18">
        <v>39873</v>
      </c>
      <c r="K13" s="18">
        <v>39880</v>
      </c>
      <c r="L13" s="18">
        <v>39887</v>
      </c>
      <c r="M13" s="18">
        <v>39894</v>
      </c>
      <c r="N13" s="18">
        <v>39901</v>
      </c>
      <c r="O13" s="18">
        <v>39908</v>
      </c>
      <c r="P13" s="18">
        <v>39915</v>
      </c>
      <c r="Q13" s="18">
        <v>39922</v>
      </c>
      <c r="R13" s="18">
        <v>39929</v>
      </c>
      <c r="S13" s="18">
        <v>39936</v>
      </c>
      <c r="T13" s="18">
        <v>39943</v>
      </c>
      <c r="U13" s="18">
        <v>39950</v>
      </c>
      <c r="V13" s="18">
        <v>39957</v>
      </c>
      <c r="W13" s="18">
        <v>39964</v>
      </c>
      <c r="X13" s="18">
        <v>39971</v>
      </c>
      <c r="Y13" s="18">
        <v>39978</v>
      </c>
      <c r="Z13" s="18">
        <v>39985</v>
      </c>
      <c r="AA13" s="18">
        <v>39992</v>
      </c>
      <c r="AB13" s="18">
        <v>39999</v>
      </c>
      <c r="AC13" s="18">
        <v>40006</v>
      </c>
      <c r="AD13" s="18">
        <v>40013</v>
      </c>
      <c r="AE13" s="18">
        <v>40020</v>
      </c>
      <c r="AF13" s="18">
        <v>40027</v>
      </c>
      <c r="AG13" s="18">
        <v>40034</v>
      </c>
      <c r="AH13" s="18">
        <v>40041</v>
      </c>
      <c r="AI13" s="18">
        <v>40048</v>
      </c>
    </row>
    <row r="14" spans="1:35" x14ac:dyDescent="0.2">
      <c r="A14" t="s">
        <v>2</v>
      </c>
      <c r="B14" s="13">
        <v>1025</v>
      </c>
      <c r="C14" s="13">
        <v>1025</v>
      </c>
      <c r="D14" s="13">
        <v>1025</v>
      </c>
      <c r="E14" s="13">
        <v>1025</v>
      </c>
      <c r="F14" s="13">
        <v>1025</v>
      </c>
      <c r="G14" s="13">
        <v>1025</v>
      </c>
      <c r="H14" s="13">
        <v>14625</v>
      </c>
      <c r="I14" s="13">
        <v>1025</v>
      </c>
      <c r="J14" s="13">
        <v>476.69</v>
      </c>
      <c r="K14" s="13">
        <v>476.69</v>
      </c>
      <c r="L14" s="13">
        <v>476.69</v>
      </c>
      <c r="M14" s="13">
        <v>476.69</v>
      </c>
      <c r="N14" s="13">
        <v>476.69</v>
      </c>
      <c r="O14" s="13">
        <v>381.36</v>
      </c>
      <c r="P14" s="13">
        <v>476.69</v>
      </c>
      <c r="Q14" s="13">
        <v>476.69</v>
      </c>
      <c r="R14" s="13">
        <v>476.69</v>
      </c>
      <c r="S14" s="13">
        <v>476.69</v>
      </c>
      <c r="T14" s="13">
        <v>476.69</v>
      </c>
      <c r="U14" s="13">
        <v>381.36</v>
      </c>
      <c r="V14" s="13">
        <v>476.69</v>
      </c>
      <c r="W14" s="13">
        <v>476.69</v>
      </c>
      <c r="X14" s="13">
        <v>476.69</v>
      </c>
      <c r="Y14" s="13">
        <v>476.69</v>
      </c>
      <c r="Z14" s="13">
        <v>476.69</v>
      </c>
      <c r="AA14" s="13">
        <v>317.36</v>
      </c>
      <c r="AB14" s="13">
        <v>396.69</v>
      </c>
      <c r="AC14" s="13">
        <v>476.69</v>
      </c>
      <c r="AD14" s="13">
        <v>476.69</v>
      </c>
      <c r="AE14" s="13">
        <v>476.69</v>
      </c>
      <c r="AF14" s="13">
        <v>349.36</v>
      </c>
      <c r="AG14" s="13">
        <v>396.69</v>
      </c>
      <c r="AH14" s="13">
        <v>396.69</v>
      </c>
      <c r="AI14" s="13">
        <v>5080</v>
      </c>
    </row>
    <row r="15" spans="1:35" x14ac:dyDescent="0.2">
      <c r="A15" t="s">
        <v>3</v>
      </c>
      <c r="B15" s="13"/>
      <c r="C15" s="13"/>
      <c r="D15" s="13"/>
      <c r="E15" s="13"/>
      <c r="F15" s="13"/>
      <c r="G15" s="13"/>
      <c r="H15" s="13"/>
      <c r="I15" s="13"/>
      <c r="J15" s="13">
        <v>7600</v>
      </c>
      <c r="K15" s="13">
        <v>7600</v>
      </c>
      <c r="L15" s="13">
        <v>13840</v>
      </c>
      <c r="M15" s="13">
        <v>7840</v>
      </c>
      <c r="N15" s="13">
        <v>7840</v>
      </c>
      <c r="O15" s="13">
        <v>22080</v>
      </c>
      <c r="P15" s="13">
        <v>22800</v>
      </c>
      <c r="Q15" s="13">
        <v>7200</v>
      </c>
      <c r="R15" s="13">
        <v>3600</v>
      </c>
      <c r="S15" s="13">
        <v>720</v>
      </c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x14ac:dyDescent="0.2">
      <c r="A16" t="s">
        <v>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>
        <v>557966.67000000004</v>
      </c>
      <c r="AC16" s="13">
        <v>520442.86</v>
      </c>
      <c r="AD16" s="13">
        <v>48190.48</v>
      </c>
      <c r="AE16" s="13">
        <v>226400</v>
      </c>
      <c r="AF16" s="13">
        <v>4000</v>
      </c>
      <c r="AG16" s="13"/>
      <c r="AH16" s="13"/>
      <c r="AI16" s="13"/>
    </row>
    <row r="17" spans="1:35" x14ac:dyDescent="0.2">
      <c r="A17" s="8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560</v>
      </c>
      <c r="R17" s="16">
        <v>700</v>
      </c>
      <c r="S17" s="16">
        <v>700</v>
      </c>
      <c r="T17" s="16">
        <v>700</v>
      </c>
      <c r="U17" s="16">
        <v>140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4338.46</v>
      </c>
      <c r="AG17" s="16">
        <v>5230.7700000000004</v>
      </c>
      <c r="AH17" s="16">
        <v>5230.7700000000004</v>
      </c>
      <c r="AI17" s="16"/>
    </row>
    <row r="18" spans="1:35" s="2" customFormat="1" x14ac:dyDescent="0.2">
      <c r="A18" s="2" t="s">
        <v>10</v>
      </c>
      <c r="B18" s="15">
        <f>SUM(B14:B17)</f>
        <v>1025</v>
      </c>
      <c r="C18" s="15">
        <f t="shared" ref="C18:AI18" si="2">SUM(C14:C17)</f>
        <v>1025</v>
      </c>
      <c r="D18" s="15">
        <f t="shared" si="2"/>
        <v>1025</v>
      </c>
      <c r="E18" s="15">
        <f t="shared" si="2"/>
        <v>1025</v>
      </c>
      <c r="F18" s="15">
        <f t="shared" si="2"/>
        <v>1025</v>
      </c>
      <c r="G18" s="15">
        <f t="shared" si="2"/>
        <v>1025</v>
      </c>
      <c r="H18" s="15">
        <f t="shared" si="2"/>
        <v>14625</v>
      </c>
      <c r="I18" s="15">
        <f t="shared" si="2"/>
        <v>1025</v>
      </c>
      <c r="J18" s="15">
        <f t="shared" si="2"/>
        <v>8076.69</v>
      </c>
      <c r="K18" s="15">
        <f t="shared" si="2"/>
        <v>8076.69</v>
      </c>
      <c r="L18" s="15">
        <f t="shared" si="2"/>
        <v>14316.69</v>
      </c>
      <c r="M18" s="15">
        <f t="shared" si="2"/>
        <v>8316.69</v>
      </c>
      <c r="N18" s="15">
        <f t="shared" si="2"/>
        <v>8316.69</v>
      </c>
      <c r="O18" s="15">
        <f t="shared" si="2"/>
        <v>22461.360000000001</v>
      </c>
      <c r="P18" s="15">
        <f t="shared" si="2"/>
        <v>23276.69</v>
      </c>
      <c r="Q18" s="15">
        <f t="shared" si="2"/>
        <v>8236.6899999999987</v>
      </c>
      <c r="R18" s="15">
        <f t="shared" si="2"/>
        <v>4776.6900000000005</v>
      </c>
      <c r="S18" s="15">
        <f t="shared" si="2"/>
        <v>1896.69</v>
      </c>
      <c r="T18" s="15">
        <f t="shared" si="2"/>
        <v>1176.69</v>
      </c>
      <c r="U18" s="15">
        <f t="shared" si="2"/>
        <v>521.36</v>
      </c>
      <c r="V18" s="15">
        <f t="shared" si="2"/>
        <v>476.69</v>
      </c>
      <c r="W18" s="15">
        <f t="shared" si="2"/>
        <v>476.69</v>
      </c>
      <c r="X18" s="15">
        <f t="shared" si="2"/>
        <v>476.69</v>
      </c>
      <c r="Y18" s="15">
        <f t="shared" si="2"/>
        <v>476.69</v>
      </c>
      <c r="Z18" s="15">
        <f t="shared" si="2"/>
        <v>476.69</v>
      </c>
      <c r="AA18" s="15">
        <f t="shared" si="2"/>
        <v>317.36</v>
      </c>
      <c r="AB18" s="15">
        <f t="shared" si="2"/>
        <v>558363.36</v>
      </c>
      <c r="AC18" s="15">
        <f t="shared" si="2"/>
        <v>520919.55</v>
      </c>
      <c r="AD18" s="15">
        <f t="shared" si="2"/>
        <v>48667.170000000006</v>
      </c>
      <c r="AE18" s="15">
        <f t="shared" si="2"/>
        <v>226876.69</v>
      </c>
      <c r="AF18" s="15">
        <f t="shared" si="2"/>
        <v>8687.82</v>
      </c>
      <c r="AG18" s="15">
        <f t="shared" si="2"/>
        <v>5627.46</v>
      </c>
      <c r="AH18" s="15">
        <f t="shared" si="2"/>
        <v>5627.46</v>
      </c>
      <c r="AI18" s="15">
        <f t="shared" si="2"/>
        <v>5080</v>
      </c>
    </row>
    <row r="19" spans="1:35" x14ac:dyDescent="0.2">
      <c r="A19" t="s">
        <v>26</v>
      </c>
      <c r="B19" s="13">
        <f>B18</f>
        <v>1025</v>
      </c>
      <c r="C19" s="13">
        <f>B19+C18</f>
        <v>2050</v>
      </c>
      <c r="D19" s="13">
        <f t="shared" ref="D19:AI19" si="3">C19+D18</f>
        <v>3075</v>
      </c>
      <c r="E19" s="13">
        <f t="shared" si="3"/>
        <v>4100</v>
      </c>
      <c r="F19" s="13">
        <f t="shared" si="3"/>
        <v>5125</v>
      </c>
      <c r="G19" s="13">
        <f t="shared" si="3"/>
        <v>6150</v>
      </c>
      <c r="H19" s="13">
        <f t="shared" si="3"/>
        <v>20775</v>
      </c>
      <c r="I19" s="13">
        <f t="shared" si="3"/>
        <v>21800</v>
      </c>
      <c r="J19" s="13">
        <f t="shared" si="3"/>
        <v>29876.69</v>
      </c>
      <c r="K19" s="13">
        <f t="shared" si="3"/>
        <v>37953.379999999997</v>
      </c>
      <c r="L19" s="13">
        <f t="shared" si="3"/>
        <v>52270.07</v>
      </c>
      <c r="M19" s="13">
        <f t="shared" si="3"/>
        <v>60586.76</v>
      </c>
      <c r="N19" s="13">
        <f t="shared" si="3"/>
        <v>68903.45</v>
      </c>
      <c r="O19" s="13">
        <f t="shared" si="3"/>
        <v>91364.81</v>
      </c>
      <c r="P19" s="13">
        <f t="shared" si="3"/>
        <v>114641.5</v>
      </c>
      <c r="Q19" s="13">
        <f t="shared" si="3"/>
        <v>122878.19</v>
      </c>
      <c r="R19" s="13">
        <f t="shared" si="3"/>
        <v>127654.88</v>
      </c>
      <c r="S19" s="13">
        <f t="shared" si="3"/>
        <v>129551.57</v>
      </c>
      <c r="T19" s="13">
        <f t="shared" si="3"/>
        <v>130728.26000000001</v>
      </c>
      <c r="U19" s="13">
        <f t="shared" si="3"/>
        <v>131249.62</v>
      </c>
      <c r="V19" s="13">
        <f t="shared" si="3"/>
        <v>131726.31</v>
      </c>
      <c r="W19" s="13">
        <f t="shared" si="3"/>
        <v>132203</v>
      </c>
      <c r="X19" s="13">
        <f t="shared" si="3"/>
        <v>132679.69</v>
      </c>
      <c r="Y19" s="13">
        <f t="shared" si="3"/>
        <v>133156.38</v>
      </c>
      <c r="Z19" s="13">
        <f t="shared" si="3"/>
        <v>133633.07</v>
      </c>
      <c r="AA19" s="13">
        <f t="shared" si="3"/>
        <v>133950.43</v>
      </c>
      <c r="AB19" s="13">
        <f t="shared" si="3"/>
        <v>692313.79</v>
      </c>
      <c r="AC19" s="13">
        <f t="shared" si="3"/>
        <v>1213233.3400000001</v>
      </c>
      <c r="AD19" s="13">
        <f t="shared" si="3"/>
        <v>1261900.51</v>
      </c>
      <c r="AE19" s="13">
        <f t="shared" si="3"/>
        <v>1488777.2</v>
      </c>
      <c r="AF19" s="13">
        <f t="shared" si="3"/>
        <v>1497465.02</v>
      </c>
      <c r="AG19" s="13">
        <f t="shared" si="3"/>
        <v>1503092.48</v>
      </c>
      <c r="AH19" s="13">
        <f t="shared" si="3"/>
        <v>1508719.94</v>
      </c>
      <c r="AI19" s="13">
        <f t="shared" si="3"/>
        <v>1513799.94</v>
      </c>
    </row>
    <row r="20" spans="1:35" ht="13.5" thickBot="1" x14ac:dyDescent="0.25">
      <c r="A20" s="12" t="s">
        <v>27</v>
      </c>
      <c r="B20" s="17">
        <v>1665000</v>
      </c>
      <c r="C20" s="17">
        <v>1665000</v>
      </c>
      <c r="D20" s="17">
        <v>1665000</v>
      </c>
      <c r="E20" s="17">
        <v>1665000</v>
      </c>
      <c r="F20" s="17">
        <v>1665000</v>
      </c>
      <c r="G20" s="17">
        <v>1665000</v>
      </c>
      <c r="H20" s="17">
        <v>1665000</v>
      </c>
      <c r="I20" s="17">
        <v>1665000</v>
      </c>
      <c r="J20" s="17">
        <v>1665000</v>
      </c>
      <c r="K20" s="17">
        <v>1665000</v>
      </c>
      <c r="L20" s="17">
        <v>1665000</v>
      </c>
      <c r="M20" s="17">
        <v>1665000</v>
      </c>
      <c r="N20" s="17">
        <v>1665000</v>
      </c>
      <c r="O20" s="17">
        <v>1665000</v>
      </c>
      <c r="P20" s="17">
        <v>1665000</v>
      </c>
      <c r="Q20" s="17">
        <v>1665000</v>
      </c>
      <c r="R20" s="17">
        <v>1665000</v>
      </c>
      <c r="S20" s="17">
        <v>1665000</v>
      </c>
      <c r="T20" s="17">
        <v>1665000</v>
      </c>
      <c r="U20" s="17">
        <v>1665000</v>
      </c>
      <c r="V20" s="17">
        <v>1665000</v>
      </c>
      <c r="W20" s="17">
        <v>1665000</v>
      </c>
      <c r="X20" s="17">
        <v>1665000</v>
      </c>
      <c r="Y20" s="17">
        <v>1665000</v>
      </c>
      <c r="Z20" s="17">
        <v>1665000</v>
      </c>
      <c r="AA20" s="17">
        <v>1665000</v>
      </c>
      <c r="AB20" s="17">
        <v>1665000</v>
      </c>
      <c r="AC20" s="17">
        <v>1665000</v>
      </c>
      <c r="AD20" s="17">
        <v>1665000</v>
      </c>
      <c r="AE20" s="17">
        <v>1665000</v>
      </c>
      <c r="AF20" s="17">
        <v>1665000</v>
      </c>
      <c r="AG20" s="17">
        <v>1665000</v>
      </c>
      <c r="AH20" s="17">
        <v>1665000</v>
      </c>
      <c r="AI20" s="17">
        <v>1665000</v>
      </c>
    </row>
    <row r="21" spans="1:35" ht="13.5" thickTop="1" x14ac:dyDescent="0.2">
      <c r="A21" s="19" t="s">
        <v>32</v>
      </c>
      <c r="B21" s="13">
        <v>820</v>
      </c>
      <c r="C21" s="13">
        <v>1640</v>
      </c>
      <c r="D21" s="13">
        <v>2460</v>
      </c>
      <c r="E21" s="13">
        <v>3280</v>
      </c>
      <c r="F21" s="13">
        <v>4100</v>
      </c>
      <c r="G21" s="13">
        <v>4920</v>
      </c>
      <c r="H21" s="13">
        <v>5740</v>
      </c>
      <c r="I21" s="13">
        <v>20160</v>
      </c>
      <c r="J21" s="13">
        <v>20980</v>
      </c>
      <c r="K21" s="13">
        <v>21800</v>
      </c>
      <c r="L21" s="13">
        <v>27437.75</v>
      </c>
      <c r="M21" s="13">
        <v>33075.49</v>
      </c>
      <c r="N21" s="13">
        <v>38713.26</v>
      </c>
      <c r="O21" s="13">
        <v>49959.46</v>
      </c>
      <c r="P21" s="13">
        <v>59217.21</v>
      </c>
      <c r="Q21" s="13">
        <v>67274.98</v>
      </c>
      <c r="R21" s="13">
        <v>89391.39</v>
      </c>
      <c r="S21" s="13">
        <v>110814.49</v>
      </c>
      <c r="T21" s="13">
        <v>116785.57</v>
      </c>
      <c r="U21" s="13">
        <v>118682.44</v>
      </c>
      <c r="V21" s="13">
        <v>121053.54</v>
      </c>
      <c r="W21" s="13">
        <v>123980.49</v>
      </c>
      <c r="X21" s="13">
        <v>127278.07</v>
      </c>
      <c r="Y21" s="13">
        <v>129575.63</v>
      </c>
      <c r="Z21" s="13">
        <v>131186.60999999999</v>
      </c>
      <c r="AA21" s="21">
        <v>131985.57999999999</v>
      </c>
      <c r="AB21" s="21">
        <v>691041.85</v>
      </c>
      <c r="AC21" s="21">
        <v>1214666.6100000001</v>
      </c>
      <c r="AD21" s="21">
        <v>1269157.98</v>
      </c>
      <c r="AE21" s="21">
        <v>1501782.53</v>
      </c>
      <c r="AF21" s="21">
        <v>1508720</v>
      </c>
      <c r="AG21" s="21">
        <v>1513800</v>
      </c>
    </row>
    <row r="22" spans="1:35" x14ac:dyDescent="0.2">
      <c r="A22" s="20" t="s">
        <v>33</v>
      </c>
      <c r="B22" s="13">
        <v>947</v>
      </c>
      <c r="C22" s="13">
        <v>1894</v>
      </c>
      <c r="D22" s="13">
        <v>2841</v>
      </c>
      <c r="E22" s="13">
        <v>3788</v>
      </c>
      <c r="F22" s="13">
        <v>4735</v>
      </c>
      <c r="G22" s="13">
        <v>5682</v>
      </c>
      <c r="H22" s="13">
        <v>20229</v>
      </c>
      <c r="I22" s="13">
        <v>21176</v>
      </c>
      <c r="J22" s="13">
        <v>21248</v>
      </c>
      <c r="K22" s="13">
        <v>21320</v>
      </c>
      <c r="L22" s="13">
        <v>29236.69</v>
      </c>
      <c r="M22" s="13">
        <v>37153.39</v>
      </c>
      <c r="N22" s="13">
        <v>37710.080000000002</v>
      </c>
      <c r="O22" s="13">
        <v>45751.94</v>
      </c>
      <c r="P22" s="13">
        <v>50980.27</v>
      </c>
      <c r="Q22" s="13">
        <v>56666.879999999997</v>
      </c>
      <c r="R22" s="13">
        <v>67956.259999999995</v>
      </c>
      <c r="S22" s="13">
        <v>83659.19</v>
      </c>
      <c r="T22" s="13">
        <v>100042.11</v>
      </c>
      <c r="U22" s="13">
        <v>110933.28</v>
      </c>
      <c r="V22" s="13">
        <v>124207.24</v>
      </c>
      <c r="W22" s="13">
        <v>133681.45000000001</v>
      </c>
      <c r="X22" s="13">
        <v>139533.38</v>
      </c>
      <c r="Y22" s="13">
        <v>143323.56</v>
      </c>
      <c r="Z22" s="13">
        <v>145882.98000000001</v>
      </c>
      <c r="AA22" s="21">
        <v>146494.73000000001</v>
      </c>
      <c r="AB22" s="21">
        <v>705278.58</v>
      </c>
      <c r="AC22" s="21">
        <v>1229155.3799999999</v>
      </c>
      <c r="AD22" s="21">
        <v>1283918.26</v>
      </c>
      <c r="AE22" s="21">
        <v>1516570.67</v>
      </c>
      <c r="AF22" s="21">
        <v>1523481.24</v>
      </c>
      <c r="AG22" s="21">
        <v>1528721.24</v>
      </c>
    </row>
    <row r="32" spans="1:35" ht="12" customHeight="1" x14ac:dyDescent="0.2">
      <c r="I32" s="24" t="s">
        <v>38</v>
      </c>
      <c r="J32" s="24"/>
      <c r="K32" s="24"/>
    </row>
    <row r="33" spans="9:11" x14ac:dyDescent="0.2">
      <c r="I33" s="24"/>
      <c r="J33" s="24"/>
      <c r="K33" s="24"/>
    </row>
    <row r="34" spans="9:11" x14ac:dyDescent="0.2">
      <c r="I34" s="24"/>
      <c r="J34" s="24"/>
      <c r="K34" s="24"/>
    </row>
    <row r="35" spans="9:11" x14ac:dyDescent="0.2">
      <c r="I35" s="24"/>
      <c r="J35" s="24"/>
      <c r="K35" s="24"/>
    </row>
    <row r="36" spans="9:11" x14ac:dyDescent="0.2">
      <c r="I36" s="24"/>
      <c r="J36" s="24"/>
      <c r="K36" s="24"/>
    </row>
    <row r="37" spans="9:11" x14ac:dyDescent="0.2">
      <c r="I37" s="24"/>
      <c r="J37" s="24"/>
      <c r="K37" s="24"/>
    </row>
    <row r="38" spans="9:11" x14ac:dyDescent="0.2">
      <c r="I38" s="24"/>
      <c r="J38" s="24"/>
      <c r="K38" s="24"/>
    </row>
    <row r="39" spans="9:11" x14ac:dyDescent="0.2">
      <c r="I39" s="24"/>
      <c r="J39" s="24"/>
      <c r="K39" s="24"/>
    </row>
    <row r="40" spans="9:11" x14ac:dyDescent="0.2">
      <c r="I40" s="24"/>
      <c r="J40" s="24"/>
      <c r="K40" s="24"/>
    </row>
    <row r="41" spans="9:11" x14ac:dyDescent="0.2">
      <c r="I41" s="24"/>
      <c r="J41" s="24"/>
      <c r="K41" s="24"/>
    </row>
  </sheetData>
  <mergeCells count="1">
    <mergeCell ref="I32:K41"/>
  </mergeCells>
  <phoneticPr fontId="3" type="noConversion"/>
  <pageMargins left="0.75" right="0.75" top="1" bottom="1" header="0.5" footer="0.5"/>
  <pageSetup orientation="portrait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 Expense Statement</vt:lpstr>
      <vt:lpstr>Resource Expense Statement</vt:lpstr>
      <vt:lpstr>Cash Flow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AMC</dc:creator>
  <cp:lastModifiedBy>AMC</cp:lastModifiedBy>
  <cp:lastPrinted>2013-12-03T05:25:58Z</cp:lastPrinted>
  <dcterms:created xsi:type="dcterms:W3CDTF">2009-08-06T21:02:52Z</dcterms:created>
  <dcterms:modified xsi:type="dcterms:W3CDTF">2023-11-03T08:25:29Z</dcterms:modified>
</cp:coreProperties>
</file>